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4\DDS2\"/>
    </mc:Choice>
  </mc:AlternateContent>
  <xr:revisionPtr revIDLastSave="0" documentId="8_{21CE26AB-DFEE-485A-BAC8-050642961683}" xr6:coauthVersionLast="47" xr6:coauthVersionMax="47" xr10:uidLastSave="{00000000-0000-0000-0000-000000000000}"/>
  <bookViews>
    <workbookView xWindow="-120" yWindow="-120" windowWidth="29040" windowHeight="15720" xr2:uid="{A287D194-D81F-4165-ADF0-8BE87A0056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H14" i="1"/>
  <c r="H13" i="1" s="1"/>
  <c r="I14" i="1"/>
  <c r="D15" i="1"/>
  <c r="D14" i="1" s="1"/>
  <c r="D13" i="1" s="1"/>
  <c r="E15" i="1"/>
  <c r="E14" i="1" s="1"/>
  <c r="E13" i="1" s="1"/>
  <c r="F15" i="1"/>
  <c r="F14" i="1" s="1"/>
  <c r="F13" i="1" s="1"/>
  <c r="G15" i="1"/>
  <c r="G14" i="1" s="1"/>
  <c r="G13" i="1" s="1"/>
  <c r="H15" i="1"/>
  <c r="I15" i="1"/>
  <c r="K15" i="1" s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D19" i="1"/>
  <c r="L19" i="1"/>
  <c r="D20" i="1"/>
  <c r="E20" i="1"/>
  <c r="E19" i="1" s="1"/>
  <c r="F20" i="1"/>
  <c r="F19" i="1" s="1"/>
  <c r="G20" i="1"/>
  <c r="G19" i="1" s="1"/>
  <c r="H20" i="1"/>
  <c r="H19" i="1" s="1"/>
  <c r="I20" i="1"/>
  <c r="I19" i="1" s="1"/>
  <c r="J20" i="1"/>
  <c r="J19" i="1" s="1"/>
  <c r="L20" i="1"/>
  <c r="K21" i="1"/>
  <c r="K22" i="1"/>
  <c r="F24" i="1"/>
  <c r="G24" i="1"/>
  <c r="D25" i="1"/>
  <c r="D24" i="1" s="1"/>
  <c r="E25" i="1"/>
  <c r="E24" i="1" s="1"/>
  <c r="E23" i="1" s="1"/>
  <c r="F25" i="1"/>
  <c r="G25" i="1"/>
  <c r="H25" i="1"/>
  <c r="H24" i="1" s="1"/>
  <c r="H23" i="1" s="1"/>
  <c r="I25" i="1"/>
  <c r="I24" i="1" s="1"/>
  <c r="J25" i="1"/>
  <c r="K25" i="1"/>
  <c r="L25" i="1"/>
  <c r="L24" i="1" s="1"/>
  <c r="K26" i="1"/>
  <c r="K27" i="1"/>
  <c r="D28" i="1"/>
  <c r="E28" i="1"/>
  <c r="F28" i="1"/>
  <c r="G28" i="1"/>
  <c r="H28" i="1"/>
  <c r="I28" i="1"/>
  <c r="J28" i="1"/>
  <c r="J24" i="1" s="1"/>
  <c r="J23" i="1" s="1"/>
  <c r="L28" i="1"/>
  <c r="K29" i="1"/>
  <c r="K30" i="1"/>
  <c r="H31" i="1"/>
  <c r="D32" i="1"/>
  <c r="D31" i="1" s="1"/>
  <c r="E32" i="1"/>
  <c r="E31" i="1" s="1"/>
  <c r="F32" i="1"/>
  <c r="F31" i="1" s="1"/>
  <c r="G32" i="1"/>
  <c r="G31" i="1" s="1"/>
  <c r="H32" i="1"/>
  <c r="I32" i="1"/>
  <c r="I31" i="1" s="1"/>
  <c r="K31" i="1" s="1"/>
  <c r="J32" i="1"/>
  <c r="J31" i="1" s="1"/>
  <c r="L32" i="1"/>
  <c r="L31" i="1" s="1"/>
  <c r="K33" i="1"/>
  <c r="E34" i="1"/>
  <c r="H34" i="1"/>
  <c r="D35" i="1"/>
  <c r="D34" i="1" s="1"/>
  <c r="E35" i="1"/>
  <c r="F35" i="1"/>
  <c r="F34" i="1" s="1"/>
  <c r="G35" i="1"/>
  <c r="G34" i="1" s="1"/>
  <c r="H35" i="1"/>
  <c r="I35" i="1"/>
  <c r="I34" i="1" s="1"/>
  <c r="K34" i="1" s="1"/>
  <c r="J35" i="1"/>
  <c r="J34" i="1" s="1"/>
  <c r="K35" i="1"/>
  <c r="L35" i="1"/>
  <c r="L34" i="1" s="1"/>
  <c r="K36" i="1"/>
  <c r="K37" i="1"/>
  <c r="K38" i="1"/>
  <c r="H39" i="1"/>
  <c r="D40" i="1"/>
  <c r="D39" i="1" s="1"/>
  <c r="E40" i="1"/>
  <c r="E39" i="1" s="1"/>
  <c r="F40" i="1"/>
  <c r="F39" i="1" s="1"/>
  <c r="G40" i="1"/>
  <c r="G39" i="1" s="1"/>
  <c r="H40" i="1"/>
  <c r="I40" i="1"/>
  <c r="I39" i="1" s="1"/>
  <c r="K39" i="1" s="1"/>
  <c r="J40" i="1"/>
  <c r="J39" i="1" s="1"/>
  <c r="L40" i="1"/>
  <c r="L39" i="1" s="1"/>
  <c r="K41" i="1"/>
  <c r="K42" i="1"/>
  <c r="D43" i="1"/>
  <c r="E43" i="1"/>
  <c r="F43" i="1"/>
  <c r="G43" i="1"/>
  <c r="H43" i="1"/>
  <c r="I43" i="1"/>
  <c r="J43" i="1"/>
  <c r="K43" i="1"/>
  <c r="L43" i="1"/>
  <c r="K44" i="1"/>
  <c r="D45" i="1"/>
  <c r="E45" i="1"/>
  <c r="F45" i="1"/>
  <c r="G45" i="1"/>
  <c r="H45" i="1"/>
  <c r="I45" i="1"/>
  <c r="K45" i="1" s="1"/>
  <c r="J45" i="1"/>
  <c r="L45" i="1"/>
  <c r="K46" i="1"/>
  <c r="G48" i="1"/>
  <c r="G47" i="1" s="1"/>
  <c r="D49" i="1"/>
  <c r="D48" i="1" s="1"/>
  <c r="E49" i="1"/>
  <c r="E48" i="1" s="1"/>
  <c r="F49" i="1"/>
  <c r="F48" i="1" s="1"/>
  <c r="F47" i="1" s="1"/>
  <c r="G49" i="1"/>
  <c r="H49" i="1"/>
  <c r="H48" i="1" s="1"/>
  <c r="H47" i="1" s="1"/>
  <c r="I49" i="1"/>
  <c r="I48" i="1" s="1"/>
  <c r="J49" i="1"/>
  <c r="K49" i="1"/>
  <c r="L49" i="1"/>
  <c r="L48" i="1" s="1"/>
  <c r="K50" i="1"/>
  <c r="D51" i="1"/>
  <c r="E51" i="1"/>
  <c r="F51" i="1"/>
  <c r="G51" i="1"/>
  <c r="H51" i="1"/>
  <c r="I51" i="1"/>
  <c r="J51" i="1"/>
  <c r="J48" i="1" s="1"/>
  <c r="K51" i="1"/>
  <c r="L51" i="1"/>
  <c r="K52" i="1"/>
  <c r="K53" i="1"/>
  <c r="K54" i="1"/>
  <c r="H55" i="1"/>
  <c r="D56" i="1"/>
  <c r="D55" i="1" s="1"/>
  <c r="E56" i="1"/>
  <c r="E55" i="1" s="1"/>
  <c r="F56" i="1"/>
  <c r="F55" i="1" s="1"/>
  <c r="G56" i="1"/>
  <c r="G55" i="1" s="1"/>
  <c r="H56" i="1"/>
  <c r="I56" i="1"/>
  <c r="I55" i="1" s="1"/>
  <c r="J56" i="1"/>
  <c r="J55" i="1" s="1"/>
  <c r="L56" i="1"/>
  <c r="L55" i="1" s="1"/>
  <c r="K57" i="1"/>
  <c r="K58" i="1"/>
  <c r="F60" i="1"/>
  <c r="F59" i="1" s="1"/>
  <c r="D61" i="1"/>
  <c r="D60" i="1" s="1"/>
  <c r="D59" i="1" s="1"/>
  <c r="E61" i="1"/>
  <c r="E60" i="1" s="1"/>
  <c r="E59" i="1" s="1"/>
  <c r="F61" i="1"/>
  <c r="G61" i="1"/>
  <c r="G60" i="1" s="1"/>
  <c r="G59" i="1" s="1"/>
  <c r="H61" i="1"/>
  <c r="H60" i="1" s="1"/>
  <c r="H59" i="1" s="1"/>
  <c r="I61" i="1"/>
  <c r="K61" i="1" s="1"/>
  <c r="J61" i="1"/>
  <c r="J60" i="1" s="1"/>
  <c r="J59" i="1" s="1"/>
  <c r="L61" i="1"/>
  <c r="L60" i="1" s="1"/>
  <c r="L59" i="1" s="1"/>
  <c r="K62" i="1"/>
  <c r="K63" i="1"/>
  <c r="K64" i="1"/>
  <c r="K65" i="1"/>
  <c r="K66" i="1"/>
  <c r="I47" i="1" l="1"/>
  <c r="K48" i="1"/>
  <c r="D23" i="1"/>
  <c r="G23" i="1"/>
  <c r="G12" i="1" s="1"/>
  <c r="K19" i="1"/>
  <c r="D12" i="1"/>
  <c r="F12" i="1"/>
  <c r="F23" i="1"/>
  <c r="K14" i="1"/>
  <c r="K55" i="1"/>
  <c r="L23" i="1"/>
  <c r="L12" i="1" s="1"/>
  <c r="E47" i="1"/>
  <c r="E12" i="1" s="1"/>
  <c r="I23" i="1"/>
  <c r="K23" i="1" s="1"/>
  <c r="K24" i="1"/>
  <c r="H12" i="1"/>
  <c r="J47" i="1"/>
  <c r="J12" i="1" s="1"/>
  <c r="L47" i="1"/>
  <c r="D47" i="1"/>
  <c r="K13" i="1"/>
  <c r="K28" i="1"/>
  <c r="K20" i="1"/>
  <c r="K56" i="1"/>
  <c r="K40" i="1"/>
  <c r="K32" i="1"/>
  <c r="I60" i="1"/>
  <c r="I59" i="1" l="1"/>
  <c r="K59" i="1" s="1"/>
  <c r="K60" i="1"/>
  <c r="I12" i="1"/>
  <c r="K12" i="1" s="1"/>
  <c r="K47" i="1"/>
</calcChain>
</file>

<file path=xl/sharedStrings.xml><?xml version="1.0" encoding="utf-8"?>
<sst xmlns="http://schemas.openxmlformats.org/spreadsheetml/2006/main" count="190" uniqueCount="187">
  <si>
    <t>CENTRALIZAT</t>
  </si>
  <si>
    <t xml:space="preserve"> Anexa 13</t>
  </si>
  <si>
    <t>Cont de executie - Cheltuieli - Bugetul local</t>
  </si>
  <si>
    <t>Trimestrul: 2, Anul: 2024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</si>
  <si>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</si>
  <si>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</si>
  <si>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</si>
  <si>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</si>
  <si>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</si>
  <si>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</si>
  <si>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</si>
  <si>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</si>
  <si>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</si>
  <si>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</si>
  <si>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</si>
  <si>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</si>
  <si>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</si>
  <si>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</si>
  <si>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</si>
  <si>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</si>
  <si>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</si>
  <si>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</si>
  <si>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</si>
  <si>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</si>
  <si>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</si>
  <si>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</si>
  <si>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</si>
  <si>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</si>
  <si>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</si>
  <si>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</si>
  <si>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</si>
  <si>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</si>
  <si>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</si>
  <si>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</si>
  <si>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</si>
  <si>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</si>
  <si>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</si>
  <si>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</si>
  <si>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</si>
  <si>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</si>
  <si>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</si>
  <si>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</si>
  <si>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</si>
  <si>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</si>
  <si>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</si>
  <si>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</si>
  <si>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</si>
  <si>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</si>
  <si>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</si>
  <si>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</si>
  <si>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</si>
  <si>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</si>
  <si>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</si>
  <si>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</si>
  <si>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</si>
  <si>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</si>
  <si>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</si>
  <si>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</si>
  <si>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</si>
  <si>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</si>
  <si>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</si>
  <si>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</si>
  <si>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</si>
  <si>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</si>
  <si>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</si>
  <si>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</si>
  <si>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</si>
  <si>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</si>
  <si>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</si>
  <si>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</si>
  <si>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</si>
  <si>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</si>
  <si>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</si>
  <si>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</si>
  <si>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</si>
  <si>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</si>
  <si>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</si>
  <si>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</si>
  <si>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</si>
  <si>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</si>
  <si>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</si>
  <si>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</si>
  <si>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</si>
  <si>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</si>
  <si>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</si>
  <si>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</si>
  <si>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</si>
  <si>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</si>
  <si>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</si>
  <si>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</si>
  <si>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</si>
  <si>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</si>
  <si>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</si>
  <si>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</si>
  <si>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</si>
  <si>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</si>
  <si>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71</t>
  </si>
  <si>
    <t>Alte servicii in domeniile culturii, recreerii si religiei</t>
  </si>
  <si>
    <t>67.02.50</t>
  </si>
  <si>
    <t>72</t>
  </si>
  <si>
    <t>Asigurari si asistenta sociala (cod 68.02.04+68.02.05+68.02.06+68.02.10+68.02.11+68.02.12+68.02.15+68.02.50)</t>
  </si>
  <si>
    <t>68.02</t>
  </si>
  <si>
    <t>74</t>
  </si>
  <si>
    <t>Asistenta sociala in caz de boli si invaliditati (cod 68.02.05.02)</t>
  </si>
  <si>
    <t>68.02.05</t>
  </si>
  <si>
    <t>75</t>
  </si>
  <si>
    <t>Asistenta sociala  in  caz de invaliditate</t>
  </si>
  <si>
    <t>68.02.05.02</t>
  </si>
  <si>
    <t>77</t>
  </si>
  <si>
    <t>Ajutoare pentru locuinte</t>
  </si>
  <si>
    <t>68.02.10</t>
  </si>
  <si>
    <t>80</t>
  </si>
  <si>
    <t>Prevenirea excluderii sociale (cod 68.02.15.01+68.02.15.02)</t>
  </si>
  <si>
    <t>68.02.15</t>
  </si>
  <si>
    <t>81</t>
  </si>
  <si>
    <t>Ajutor social</t>
  </si>
  <si>
    <t>68.02.15.01</t>
  </si>
  <si>
    <t>83</t>
  </si>
  <si>
    <t>Alte cheltuieli in domeniul asiaurarilor si asistentei  sociale</t>
  </si>
  <si>
    <t>68.02.50</t>
  </si>
  <si>
    <t>84</t>
  </si>
  <si>
    <t>Alte cheltuieli in domeniul  asistentei  sociale</t>
  </si>
  <si>
    <t>68.02.50.50</t>
  </si>
  <si>
    <t>85</t>
  </si>
  <si>
    <t>Partea a IV-a  SERVICII SI DEZVOLTARE PUBLICA, LOCUINTE, MEDIU SI APE (cod 70.02+74.02)</t>
  </si>
  <si>
    <t>69.02</t>
  </si>
  <si>
    <t>86</t>
  </si>
  <si>
    <t>Locuinte, servicii si dezvoltare publica (cod 70.02.03+70.02.05 la 70.02.07+70.02.50)</t>
  </si>
  <si>
    <t>70.02</t>
  </si>
  <si>
    <t>87</t>
  </si>
  <si>
    <t>Locuinte   (cod 70.02.03.01+70.02.03.30)</t>
  </si>
  <si>
    <t>70.02.03</t>
  </si>
  <si>
    <t>88</t>
  </si>
  <si>
    <t>Dezvoltarea sistemului de locuinte</t>
  </si>
  <si>
    <t>70.02.03.01</t>
  </si>
  <si>
    <t>90</t>
  </si>
  <si>
    <t>Alimentare cu apa si amenajari hidrotehnice   (cod 70.02.05.01+70.02.05.02)</t>
  </si>
  <si>
    <t>70.02.05</t>
  </si>
  <si>
    <t>91</t>
  </si>
  <si>
    <t>Alimentare cu apa</t>
  </si>
  <si>
    <t>70.02.05.01</t>
  </si>
  <si>
    <t>93</t>
  </si>
  <si>
    <t>Iluminat public si electrificari rurale</t>
  </si>
  <si>
    <t>70.02.06</t>
  </si>
  <si>
    <t>95</t>
  </si>
  <si>
    <t xml:space="preserve">Alte servicii in domeniile locuintelor, serviciilor si dezvoltarii comunale </t>
  </si>
  <si>
    <t>70.02.50</t>
  </si>
  <si>
    <t>96</t>
  </si>
  <si>
    <t>Protectia mediului   (cod 74.02.03+74.02.05+74.02.06+74.02.50)</t>
  </si>
  <si>
    <t>74.02</t>
  </si>
  <si>
    <t>98</t>
  </si>
  <si>
    <t>Salubritate si gestiunea deseurilor (cod 74.02.05.01+74.02.05.02)</t>
  </si>
  <si>
    <t>74.02.05</t>
  </si>
  <si>
    <t>99</t>
  </si>
  <si>
    <t>Salubritate</t>
  </si>
  <si>
    <t>74.02.05.01</t>
  </si>
  <si>
    <t>101</t>
  </si>
  <si>
    <t>Canalizarea si tratarea apelor reziduale</t>
  </si>
  <si>
    <t>74.02.06</t>
  </si>
  <si>
    <t>103</t>
  </si>
  <si>
    <t>Partea a V-a ACTIUNI ECONOMICE   (cod 80.02+81.02+83.02+84.02+87.02)</t>
  </si>
  <si>
    <t>79.02</t>
  </si>
  <si>
    <t>120</t>
  </si>
  <si>
    <t>Transporturi   (cod 84.02.03+84.02.06+84.02.50)</t>
  </si>
  <si>
    <t>84.02</t>
  </si>
  <si>
    <t>121</t>
  </si>
  <si>
    <t>Transport rutier   (cod 84.02.03.01 la 84.02.03.03)</t>
  </si>
  <si>
    <t>84.02.03</t>
  </si>
  <si>
    <t>122</t>
  </si>
  <si>
    <t>Drumuri si poduri</t>
  </si>
  <si>
    <t>84.02.03.01</t>
  </si>
  <si>
    <t>136</t>
  </si>
  <si>
    <t>VII. REZERVE, EXCEDENT / DEFICIT</t>
  </si>
  <si>
    <t>96.02</t>
  </si>
  <si>
    <t>138</t>
  </si>
  <si>
    <t>EXCEDENT     98.02.96 + 98.02.97</t>
  </si>
  <si>
    <t>98.02</t>
  </si>
  <si>
    <t>139</t>
  </si>
  <si>
    <t xml:space="preserve">    Excedentul secţiunii de funcţionare</t>
  </si>
  <si>
    <t>98.02.96</t>
  </si>
  <si>
    <t>140</t>
  </si>
  <si>
    <t xml:space="preserve">    Excedentul secţiunii de dezvoltare</t>
  </si>
  <si>
    <t>98.02.97</t>
  </si>
  <si>
    <t>PRIMAR</t>
  </si>
  <si>
    <t>MILER AURELIAN</t>
  </si>
  <si>
    <t>,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</si>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</sst>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CFE9F-7C3F-4B0F-AACE-2BA4F7D6F144}">
  <dimension ref="A1:T1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D13+D19+D23+D47+D59</f>
        <v>29371820</v>
      </c>
      <c r="E12" s="11">
        <f>E13+E19+E23+E47+E59</f>
        <v>29371820</v>
      </c>
      <c r="F12" s="11">
        <f>F13+F19+F23+F47+F59</f>
        <v>41818200</v>
      </c>
      <c r="G12" s="11">
        <f>G13+G19+G23+G47+G59</f>
        <v>37009200</v>
      </c>
      <c r="H12" s="11">
        <f>H13+H19+H23+H47+H59</f>
        <v>37009200</v>
      </c>
      <c r="I12" s="11">
        <f>I13+I19+I23+I47+I59</f>
        <v>37009200</v>
      </c>
      <c r="J12" s="11">
        <f>J13+J19+J23+J47+J59</f>
        <v>8881942</v>
      </c>
      <c r="K12" s="11">
        <f>I12-J12</f>
        <v>28127258</v>
      </c>
      <c r="L12" s="11">
        <f>L13+L19+L23+L47+L59</f>
        <v>9694952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0</v>
      </c>
      <c r="E13" s="11">
        <f>E14+E17</f>
        <v>0</v>
      </c>
      <c r="F13" s="11">
        <f>F14+F17</f>
        <v>3995380</v>
      </c>
      <c r="G13" s="11">
        <f>G14+G17</f>
        <v>2149360</v>
      </c>
      <c r="H13" s="11">
        <f>H14+H17</f>
        <v>2149360</v>
      </c>
      <c r="I13" s="11">
        <f>I14+I17</f>
        <v>2149360</v>
      </c>
      <c r="J13" s="11">
        <f>J14+J17</f>
        <v>1495002</v>
      </c>
      <c r="K13" s="11">
        <f>I13-J13</f>
        <v>654358</v>
      </c>
      <c r="L13" s="11">
        <f>L14+L17</f>
        <v>1667583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3975380</v>
      </c>
      <c r="G14" s="11">
        <f>G15</f>
        <v>2149360</v>
      </c>
      <c r="H14" s="11">
        <f>H15</f>
        <v>2149360</v>
      </c>
      <c r="I14" s="11">
        <f>I15</f>
        <v>2149360</v>
      </c>
      <c r="J14" s="11">
        <f>J15</f>
        <v>1495002</v>
      </c>
      <c r="K14" s="11">
        <f>I14-J14</f>
        <v>654358</v>
      </c>
      <c r="L14" s="11">
        <f>L15</f>
        <v>1667583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3975380</v>
      </c>
      <c r="G15" s="11">
        <f>G16</f>
        <v>2149360</v>
      </c>
      <c r="H15" s="11">
        <f>H16</f>
        <v>2149360</v>
      </c>
      <c r="I15" s="11">
        <f>I16</f>
        <v>2149360</v>
      </c>
      <c r="J15" s="11">
        <f>J16</f>
        <v>1495002</v>
      </c>
      <c r="K15" s="11">
        <f>I15-J15</f>
        <v>654358</v>
      </c>
      <c r="L15" s="11">
        <f>L16</f>
        <v>1667583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3975380</v>
      </c>
      <c r="G16" s="11">
        <v>2149360</v>
      </c>
      <c r="H16" s="11">
        <v>2149360</v>
      </c>
      <c r="I16" s="11">
        <v>2149360</v>
      </c>
      <c r="J16" s="11">
        <v>1495002</v>
      </c>
      <c r="K16" s="11">
        <f>I16-J16</f>
        <v>654358</v>
      </c>
      <c r="L16" s="11">
        <v>1667583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</f>
        <v>0</v>
      </c>
      <c r="E17" s="11">
        <f>E18</f>
        <v>0</v>
      </c>
      <c r="F17" s="11">
        <f>F18</f>
        <v>20000</v>
      </c>
      <c r="G17" s="11">
        <f>G18</f>
        <v>0</v>
      </c>
      <c r="H17" s="11">
        <f>H18</f>
        <v>0</v>
      </c>
      <c r="I17" s="11">
        <f>I18</f>
        <v>0</v>
      </c>
      <c r="J17" s="11">
        <f>J18</f>
        <v>0</v>
      </c>
      <c r="K17" s="11">
        <f>I17-J17</f>
        <v>0</v>
      </c>
      <c r="L17" s="11">
        <f>L18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20000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135000</v>
      </c>
      <c r="G19" s="11">
        <f>+G20</f>
        <v>66000</v>
      </c>
      <c r="H19" s="11">
        <f>+H20</f>
        <v>66000</v>
      </c>
      <c r="I19" s="11">
        <f>+I20</f>
        <v>66000</v>
      </c>
      <c r="J19" s="11">
        <f>+J20</f>
        <v>30594</v>
      </c>
      <c r="K19" s="11">
        <f>I19-J19</f>
        <v>35406</v>
      </c>
      <c r="L19" s="11">
        <f>+L20</f>
        <v>31938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+D21+D22</f>
        <v>0</v>
      </c>
      <c r="E20" s="11">
        <f>+E21+E22</f>
        <v>0</v>
      </c>
      <c r="F20" s="11">
        <f>+F21+F22</f>
        <v>135000</v>
      </c>
      <c r="G20" s="11">
        <f>+G21+G22</f>
        <v>66000</v>
      </c>
      <c r="H20" s="11">
        <f>+H21+H22</f>
        <v>66000</v>
      </c>
      <c r="I20" s="11">
        <f>+I21+I22</f>
        <v>66000</v>
      </c>
      <c r="J20" s="11">
        <f>+J21+J22</f>
        <v>30594</v>
      </c>
      <c r="K20" s="11">
        <f>I20-J20</f>
        <v>35406</v>
      </c>
      <c r="L20" s="11">
        <f>+L21+L22</f>
        <v>31938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f>I21-J21</f>
        <v>0</v>
      </c>
      <c r="L21" s="11">
        <v>714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135000</v>
      </c>
      <c r="G22" s="11">
        <v>66000</v>
      </c>
      <c r="H22" s="11">
        <v>66000</v>
      </c>
      <c r="I22" s="11">
        <v>66000</v>
      </c>
      <c r="J22" s="11">
        <v>30594</v>
      </c>
      <c r="K22" s="11">
        <f>I22-J22</f>
        <v>35406</v>
      </c>
      <c r="L22" s="11">
        <v>31224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D24+D31+D34+D39</f>
        <v>1654000</v>
      </c>
      <c r="E23" s="11">
        <f>E24+E31+E34+E39</f>
        <v>1654000</v>
      </c>
      <c r="F23" s="11">
        <f>F24+F31+F34+F39</f>
        <v>8974000</v>
      </c>
      <c r="G23" s="11">
        <f>G24+G31+G34+G39</f>
        <v>6549000</v>
      </c>
      <c r="H23" s="11">
        <f>H24+H31+H34+H39</f>
        <v>6549000</v>
      </c>
      <c r="I23" s="11">
        <f>I24+I31+I34+I39</f>
        <v>6549000</v>
      </c>
      <c r="J23" s="11">
        <f>J24+J31+J34+J39</f>
        <v>3710715</v>
      </c>
      <c r="K23" s="11">
        <f>I23-J23</f>
        <v>2838285</v>
      </c>
      <c r="L23" s="11">
        <f>L24+L31+L34+L39</f>
        <v>7466700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1594000</v>
      </c>
      <c r="E24" s="11">
        <f>E25+E28+E30</f>
        <v>1594000</v>
      </c>
      <c r="F24" s="11">
        <f>F25+F28+F30</f>
        <v>5609000</v>
      </c>
      <c r="G24" s="11">
        <f>G25+G28+G30</f>
        <v>4764000</v>
      </c>
      <c r="H24" s="11">
        <f>H25+H28+H30</f>
        <v>4764000</v>
      </c>
      <c r="I24" s="11">
        <f>I25+I28+I30</f>
        <v>4764000</v>
      </c>
      <c r="J24" s="11">
        <f>J25+J28+J30</f>
        <v>2062409</v>
      </c>
      <c r="K24" s="11">
        <f>I24-J24</f>
        <v>2701591</v>
      </c>
      <c r="L24" s="11">
        <f>L25+L28+L30</f>
        <v>5847745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1594000</v>
      </c>
      <c r="E25" s="11">
        <f>E26+E27</f>
        <v>1594000</v>
      </c>
      <c r="F25" s="11">
        <f>F26+F27</f>
        <v>1621000</v>
      </c>
      <c r="G25" s="11">
        <f>G26+G27</f>
        <v>1621000</v>
      </c>
      <c r="H25" s="11">
        <f>H26+H27</f>
        <v>1621000</v>
      </c>
      <c r="I25" s="11">
        <f>I26+I27</f>
        <v>1621000</v>
      </c>
      <c r="J25" s="11">
        <f>J26+J27</f>
        <v>1421344</v>
      </c>
      <c r="K25" s="11">
        <f>I25-J25</f>
        <v>199656</v>
      </c>
      <c r="L25" s="11">
        <f>L26+L27</f>
        <v>5104178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1345000</v>
      </c>
      <c r="E26" s="11">
        <v>1345000</v>
      </c>
      <c r="F26" s="11">
        <v>1372000</v>
      </c>
      <c r="G26" s="11">
        <v>1372000</v>
      </c>
      <c r="H26" s="11">
        <v>1372000</v>
      </c>
      <c r="I26" s="11">
        <v>1372000</v>
      </c>
      <c r="J26" s="11">
        <v>1343854</v>
      </c>
      <c r="K26" s="11">
        <f>I26-J26</f>
        <v>28146</v>
      </c>
      <c r="L26" s="11">
        <v>5103459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249000</v>
      </c>
      <c r="E27" s="11">
        <v>249000</v>
      </c>
      <c r="F27" s="11">
        <v>249000</v>
      </c>
      <c r="G27" s="11">
        <v>249000</v>
      </c>
      <c r="H27" s="11">
        <v>249000</v>
      </c>
      <c r="I27" s="11">
        <v>249000</v>
      </c>
      <c r="J27" s="11">
        <v>77490</v>
      </c>
      <c r="K27" s="11">
        <f>I27-J27</f>
        <v>171510</v>
      </c>
      <c r="L27" s="11">
        <v>719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0</v>
      </c>
      <c r="E28" s="11">
        <f>E29</f>
        <v>0</v>
      </c>
      <c r="F28" s="11">
        <f>F29</f>
        <v>2609000</v>
      </c>
      <c r="G28" s="11">
        <f>G29</f>
        <v>2358000</v>
      </c>
      <c r="H28" s="11">
        <f>H29</f>
        <v>2358000</v>
      </c>
      <c r="I28" s="11">
        <f>I29</f>
        <v>2358000</v>
      </c>
      <c r="J28" s="11">
        <f>J29</f>
        <v>267277</v>
      </c>
      <c r="K28" s="11">
        <f>I28-J28</f>
        <v>2090723</v>
      </c>
      <c r="L28" s="11">
        <f>L29</f>
        <v>259167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2609000</v>
      </c>
      <c r="G29" s="11">
        <v>2358000</v>
      </c>
      <c r="H29" s="11">
        <v>2358000</v>
      </c>
      <c r="I29" s="11">
        <v>2358000</v>
      </c>
      <c r="J29" s="11">
        <v>267277</v>
      </c>
      <c r="K29" s="11">
        <f>I29-J29</f>
        <v>2090723</v>
      </c>
      <c r="L29" s="11">
        <v>259167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1379000</v>
      </c>
      <c r="G30" s="11">
        <v>785000</v>
      </c>
      <c r="H30" s="11">
        <v>785000</v>
      </c>
      <c r="I30" s="11">
        <v>785000</v>
      </c>
      <c r="J30" s="11">
        <v>373788</v>
      </c>
      <c r="K30" s="11">
        <f>I30-J30</f>
        <v>411212</v>
      </c>
      <c r="L30" s="11">
        <v>484400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</f>
        <v>0</v>
      </c>
      <c r="E31" s="11">
        <f>+E32</f>
        <v>0</v>
      </c>
      <c r="F31" s="11">
        <f>+F32</f>
        <v>110000</v>
      </c>
      <c r="G31" s="11">
        <f>+G32</f>
        <v>55000</v>
      </c>
      <c r="H31" s="11">
        <f>+H32</f>
        <v>55000</v>
      </c>
      <c r="I31" s="11">
        <f>+I32</f>
        <v>55000</v>
      </c>
      <c r="J31" s="11">
        <f>+J32</f>
        <v>34020</v>
      </c>
      <c r="K31" s="11">
        <f>I31-J31</f>
        <v>20980</v>
      </c>
      <c r="L31" s="11">
        <f>+L32</f>
        <v>35198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f>D33</f>
        <v>0</v>
      </c>
      <c r="E32" s="11">
        <f>E33</f>
        <v>0</v>
      </c>
      <c r="F32" s="11">
        <f>F33</f>
        <v>110000</v>
      </c>
      <c r="G32" s="11">
        <f>G33</f>
        <v>55000</v>
      </c>
      <c r="H32" s="11">
        <f>H33</f>
        <v>55000</v>
      </c>
      <c r="I32" s="11">
        <f>I33</f>
        <v>55000</v>
      </c>
      <c r="J32" s="11">
        <f>J33</f>
        <v>34020</v>
      </c>
      <c r="K32" s="11">
        <f>I32-J32</f>
        <v>20980</v>
      </c>
      <c r="L32" s="11">
        <f>L33</f>
        <v>35198</v>
      </c>
    </row>
    <row r="33" spans="1:12" s="6" customFormat="1" x14ac:dyDescent="0.25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110000</v>
      </c>
      <c r="G33" s="11">
        <v>55000</v>
      </c>
      <c r="H33" s="11">
        <v>55000</v>
      </c>
      <c r="I33" s="11">
        <v>55000</v>
      </c>
      <c r="J33" s="11">
        <v>34020</v>
      </c>
      <c r="K33" s="11">
        <f>I33-J33</f>
        <v>20980</v>
      </c>
      <c r="L33" s="11">
        <v>35198</v>
      </c>
    </row>
    <row r="34" spans="1:12" s="6" customFormat="1" ht="22.5" x14ac:dyDescent="0.25">
      <c r="A34" s="10" t="s">
        <v>84</v>
      </c>
      <c r="B34" s="10" t="s">
        <v>85</v>
      </c>
      <c r="C34" s="10" t="s">
        <v>86</v>
      </c>
      <c r="D34" s="11">
        <f>D35+D38</f>
        <v>0</v>
      </c>
      <c r="E34" s="11">
        <f>E35+E38</f>
        <v>0</v>
      </c>
      <c r="F34" s="11">
        <f>F35+F38</f>
        <v>191000</v>
      </c>
      <c r="G34" s="11">
        <f>G35+G38</f>
        <v>106000</v>
      </c>
      <c r="H34" s="11">
        <f>H35+H38</f>
        <v>106000</v>
      </c>
      <c r="I34" s="11">
        <f>I35+I38</f>
        <v>106000</v>
      </c>
      <c r="J34" s="11">
        <f>J35+J38</f>
        <v>64212</v>
      </c>
      <c r="K34" s="11">
        <f>I34-J34</f>
        <v>41788</v>
      </c>
      <c r="L34" s="11">
        <f>L35+L38</f>
        <v>74785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D36+D37</f>
        <v>0</v>
      </c>
      <c r="E35" s="11">
        <f>E36+E37</f>
        <v>0</v>
      </c>
      <c r="F35" s="11">
        <f>F36+F37</f>
        <v>191000</v>
      </c>
      <c r="G35" s="11">
        <f>G36+G37</f>
        <v>106000</v>
      </c>
      <c r="H35" s="11">
        <f>H36+H37</f>
        <v>106000</v>
      </c>
      <c r="I35" s="11">
        <f>I36+I37</f>
        <v>106000</v>
      </c>
      <c r="J35" s="11">
        <f>J36+J37</f>
        <v>64212</v>
      </c>
      <c r="K35" s="11">
        <f>I35-J35</f>
        <v>41788</v>
      </c>
      <c r="L35" s="11">
        <f>L36+L37</f>
        <v>64694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v>0</v>
      </c>
      <c r="E36" s="11">
        <v>0</v>
      </c>
      <c r="F36" s="11">
        <v>71000</v>
      </c>
      <c r="G36" s="11">
        <v>39000</v>
      </c>
      <c r="H36" s="11">
        <v>39000</v>
      </c>
      <c r="I36" s="11">
        <v>39000</v>
      </c>
      <c r="J36" s="11">
        <v>38316</v>
      </c>
      <c r="K36" s="11">
        <f>I36-J36</f>
        <v>684</v>
      </c>
      <c r="L36" s="11">
        <v>35851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120000</v>
      </c>
      <c r="G37" s="11">
        <v>67000</v>
      </c>
      <c r="H37" s="11">
        <v>67000</v>
      </c>
      <c r="I37" s="11">
        <v>67000</v>
      </c>
      <c r="J37" s="11">
        <v>25896</v>
      </c>
      <c r="K37" s="11">
        <f>I37-J37</f>
        <v>41104</v>
      </c>
      <c r="L37" s="11">
        <v>28843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f>I38-J38</f>
        <v>0</v>
      </c>
      <c r="L38" s="11">
        <v>10091</v>
      </c>
    </row>
    <row r="39" spans="1:12" s="6" customFormat="1" ht="33" x14ac:dyDescent="0.25">
      <c r="A39" s="10" t="s">
        <v>99</v>
      </c>
      <c r="B39" s="10" t="s">
        <v>100</v>
      </c>
      <c r="C39" s="10" t="s">
        <v>101</v>
      </c>
      <c r="D39" s="11">
        <f>+D40+D42+D43+D45</f>
        <v>60000</v>
      </c>
      <c r="E39" s="11">
        <f>+E40+E42+E43+E45</f>
        <v>60000</v>
      </c>
      <c r="F39" s="11">
        <f>+F40+F42+F43+F45</f>
        <v>3064000</v>
      </c>
      <c r="G39" s="11">
        <f>+G40+G42+G43+G45</f>
        <v>1624000</v>
      </c>
      <c r="H39" s="11">
        <f>+H40+H42+H43+H45</f>
        <v>1624000</v>
      </c>
      <c r="I39" s="11">
        <f>+I40+I42+I43+I45</f>
        <v>1624000</v>
      </c>
      <c r="J39" s="11">
        <f>+J40+J42+J43+J45</f>
        <v>1550074</v>
      </c>
      <c r="K39" s="11">
        <f>I39-J39</f>
        <v>73926</v>
      </c>
      <c r="L39" s="11">
        <f>+L40+L42+L43+L45</f>
        <v>1508972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2804000</v>
      </c>
      <c r="G40" s="11">
        <f>G41</f>
        <v>1451000</v>
      </c>
      <c r="H40" s="11">
        <f>H41</f>
        <v>1451000</v>
      </c>
      <c r="I40" s="11">
        <f>I41</f>
        <v>1451000</v>
      </c>
      <c r="J40" s="11">
        <f>J41</f>
        <v>1387722</v>
      </c>
      <c r="K40" s="11">
        <f>I40-J40</f>
        <v>63278</v>
      </c>
      <c r="L40" s="11">
        <f>L41</f>
        <v>1397620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2804000</v>
      </c>
      <c r="G41" s="11">
        <v>1451000</v>
      </c>
      <c r="H41" s="11">
        <v>1451000</v>
      </c>
      <c r="I41" s="11">
        <v>1451000</v>
      </c>
      <c r="J41" s="11">
        <v>1387722</v>
      </c>
      <c r="K41" s="11">
        <f>I41-J41</f>
        <v>63278</v>
      </c>
      <c r="L41" s="11">
        <v>1397620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f>I42-J42</f>
        <v>0</v>
      </c>
      <c r="L42" s="11">
        <v>34500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f>D44</f>
        <v>0</v>
      </c>
      <c r="E43" s="11">
        <f>E44</f>
        <v>0</v>
      </c>
      <c r="F43" s="11">
        <f>F44</f>
        <v>200000</v>
      </c>
      <c r="G43" s="11">
        <f>G44</f>
        <v>113000</v>
      </c>
      <c r="H43" s="11">
        <f>H44</f>
        <v>113000</v>
      </c>
      <c r="I43" s="11">
        <f>I44</f>
        <v>113000</v>
      </c>
      <c r="J43" s="11">
        <f>J44</f>
        <v>112352</v>
      </c>
      <c r="K43" s="11">
        <f>I43-J43</f>
        <v>648</v>
      </c>
      <c r="L43" s="11">
        <f>L44</f>
        <v>76685</v>
      </c>
    </row>
    <row r="44" spans="1:12" s="6" customFormat="1" x14ac:dyDescent="0.25">
      <c r="A44" s="10" t="s">
        <v>114</v>
      </c>
      <c r="B44" s="10" t="s">
        <v>115</v>
      </c>
      <c r="C44" s="10" t="s">
        <v>116</v>
      </c>
      <c r="D44" s="11">
        <v>0</v>
      </c>
      <c r="E44" s="11">
        <v>0</v>
      </c>
      <c r="F44" s="11">
        <v>200000</v>
      </c>
      <c r="G44" s="11">
        <v>113000</v>
      </c>
      <c r="H44" s="11">
        <v>113000</v>
      </c>
      <c r="I44" s="11">
        <v>113000</v>
      </c>
      <c r="J44" s="11">
        <v>112352</v>
      </c>
      <c r="K44" s="11">
        <f>I44-J44</f>
        <v>648</v>
      </c>
      <c r="L44" s="11">
        <v>76685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60000</v>
      </c>
      <c r="E45" s="11">
        <f>E46</f>
        <v>60000</v>
      </c>
      <c r="F45" s="11">
        <f>F46</f>
        <v>60000</v>
      </c>
      <c r="G45" s="11">
        <f>G46</f>
        <v>60000</v>
      </c>
      <c r="H45" s="11">
        <f>H46</f>
        <v>60000</v>
      </c>
      <c r="I45" s="11">
        <f>I46</f>
        <v>60000</v>
      </c>
      <c r="J45" s="11">
        <f>J46</f>
        <v>50000</v>
      </c>
      <c r="K45" s="11">
        <f>I45-J45</f>
        <v>10000</v>
      </c>
      <c r="L45" s="11">
        <f>L46</f>
        <v>167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60000</v>
      </c>
      <c r="E46" s="11">
        <v>60000</v>
      </c>
      <c r="F46" s="11">
        <v>60000</v>
      </c>
      <c r="G46" s="11">
        <v>60000</v>
      </c>
      <c r="H46" s="11">
        <v>60000</v>
      </c>
      <c r="I46" s="11">
        <v>60000</v>
      </c>
      <c r="J46" s="11">
        <v>50000</v>
      </c>
      <c r="K46" s="11">
        <f>I46-J46</f>
        <v>10000</v>
      </c>
      <c r="L46" s="11">
        <v>167</v>
      </c>
    </row>
    <row r="47" spans="1:12" s="6" customFormat="1" ht="33" x14ac:dyDescent="0.25">
      <c r="A47" s="10" t="s">
        <v>123</v>
      </c>
      <c r="B47" s="10" t="s">
        <v>124</v>
      </c>
      <c r="C47" s="10" t="s">
        <v>125</v>
      </c>
      <c r="D47" s="11">
        <f>D48+D55</f>
        <v>27717820</v>
      </c>
      <c r="E47" s="11">
        <f>E48+E55</f>
        <v>27717820</v>
      </c>
      <c r="F47" s="11">
        <f>F48+F55</f>
        <v>28138820</v>
      </c>
      <c r="G47" s="11">
        <f>G48+G55</f>
        <v>27956840</v>
      </c>
      <c r="H47" s="11">
        <f>H48+H55</f>
        <v>27956840</v>
      </c>
      <c r="I47" s="11">
        <f>I48+I55</f>
        <v>27956840</v>
      </c>
      <c r="J47" s="11">
        <f>J48+J55</f>
        <v>3645631</v>
      </c>
      <c r="K47" s="11">
        <f>I47-J47</f>
        <v>24311209</v>
      </c>
      <c r="L47" s="11">
        <f>L48+L55</f>
        <v>484309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D49+D51+D53+D54</f>
        <v>5144520</v>
      </c>
      <c r="E48" s="11">
        <f>E49+E51+E53+E54</f>
        <v>5144520</v>
      </c>
      <c r="F48" s="11">
        <f>F49+F51+F53+F54</f>
        <v>5226520</v>
      </c>
      <c r="G48" s="11">
        <f>G49+G51+G53+G54</f>
        <v>5156540</v>
      </c>
      <c r="H48" s="11">
        <f>H49+H51+H53+H54</f>
        <v>5156540</v>
      </c>
      <c r="I48" s="11">
        <f>I49+I51+I53+I54</f>
        <v>5156540</v>
      </c>
      <c r="J48" s="11">
        <f>J49+J51+J53+J54</f>
        <v>3589314</v>
      </c>
      <c r="K48" s="11">
        <f>I48-J48</f>
        <v>1567226</v>
      </c>
      <c r="L48" s="11">
        <f>L49+L51+L53+L54</f>
        <v>67851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f>D50</f>
        <v>0</v>
      </c>
      <c r="E49" s="11">
        <f>E50</f>
        <v>0</v>
      </c>
      <c r="F49" s="11">
        <f>F50</f>
        <v>82000</v>
      </c>
      <c r="G49" s="11">
        <f>G50</f>
        <v>62000</v>
      </c>
      <c r="H49" s="11">
        <f>H50</f>
        <v>62000</v>
      </c>
      <c r="I49" s="11">
        <f>I50</f>
        <v>62000</v>
      </c>
      <c r="J49" s="11">
        <f>J50</f>
        <v>0</v>
      </c>
      <c r="K49" s="11">
        <f>I49-J49</f>
        <v>62000</v>
      </c>
      <c r="L49" s="11">
        <f>L50</f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82000</v>
      </c>
      <c r="G50" s="11">
        <v>62000</v>
      </c>
      <c r="H50" s="11">
        <v>62000</v>
      </c>
      <c r="I50" s="11">
        <v>62000</v>
      </c>
      <c r="J50" s="11">
        <v>0</v>
      </c>
      <c r="K50" s="11">
        <f>I50-J50</f>
        <v>62000</v>
      </c>
      <c r="L50" s="11">
        <v>0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D52</f>
        <v>5027900</v>
      </c>
      <c r="E51" s="11">
        <f>E52</f>
        <v>5027900</v>
      </c>
      <c r="F51" s="11">
        <f>F52</f>
        <v>5027900</v>
      </c>
      <c r="G51" s="11">
        <f>G52</f>
        <v>5027900</v>
      </c>
      <c r="H51" s="11">
        <f>H52</f>
        <v>5027900</v>
      </c>
      <c r="I51" s="11">
        <f>I52</f>
        <v>5027900</v>
      </c>
      <c r="J51" s="11">
        <f>J52</f>
        <v>3547664</v>
      </c>
      <c r="K51" s="11">
        <f>I51-J51</f>
        <v>1480236</v>
      </c>
      <c r="L51" s="11">
        <f>L52</f>
        <v>3727</v>
      </c>
    </row>
    <row r="52" spans="1:12" s="6" customFormat="1" x14ac:dyDescent="0.25">
      <c r="A52" s="10" t="s">
        <v>138</v>
      </c>
      <c r="B52" s="10" t="s">
        <v>139</v>
      </c>
      <c r="C52" s="10" t="s">
        <v>140</v>
      </c>
      <c r="D52" s="11">
        <v>5027900</v>
      </c>
      <c r="E52" s="11">
        <v>5027900</v>
      </c>
      <c r="F52" s="11">
        <v>5027900</v>
      </c>
      <c r="G52" s="11">
        <v>5027900</v>
      </c>
      <c r="H52" s="11">
        <v>5027900</v>
      </c>
      <c r="I52" s="11">
        <v>5027900</v>
      </c>
      <c r="J52" s="11">
        <v>3547664</v>
      </c>
      <c r="K52" s="11">
        <f>I52-J52</f>
        <v>1480236</v>
      </c>
      <c r="L52" s="11">
        <v>3727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f>I53-J53</f>
        <v>0</v>
      </c>
      <c r="L53" s="11">
        <v>35022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v>116620</v>
      </c>
      <c r="E54" s="11">
        <v>116620</v>
      </c>
      <c r="F54" s="11">
        <v>116620</v>
      </c>
      <c r="G54" s="11">
        <v>66640</v>
      </c>
      <c r="H54" s="11">
        <v>66640</v>
      </c>
      <c r="I54" s="11">
        <v>66640</v>
      </c>
      <c r="J54" s="11">
        <v>41650</v>
      </c>
      <c r="K54" s="11">
        <f>I54-J54</f>
        <v>24990</v>
      </c>
      <c r="L54" s="11">
        <v>29102</v>
      </c>
    </row>
    <row r="55" spans="1:12" s="6" customFormat="1" ht="22.5" x14ac:dyDescent="0.25">
      <c r="A55" s="10" t="s">
        <v>147</v>
      </c>
      <c r="B55" s="10" t="s">
        <v>148</v>
      </c>
      <c r="C55" s="10" t="s">
        <v>149</v>
      </c>
      <c r="D55" s="11">
        <f>+D56+D58</f>
        <v>22573300</v>
      </c>
      <c r="E55" s="11">
        <f>+E56+E58</f>
        <v>22573300</v>
      </c>
      <c r="F55" s="11">
        <f>+F56+F58</f>
        <v>22912300</v>
      </c>
      <c r="G55" s="11">
        <f>+G56+G58</f>
        <v>22800300</v>
      </c>
      <c r="H55" s="11">
        <f>+H56+H58</f>
        <v>22800300</v>
      </c>
      <c r="I55" s="11">
        <f>+I56+I58</f>
        <v>22800300</v>
      </c>
      <c r="J55" s="11">
        <f>+J56+J58</f>
        <v>56317</v>
      </c>
      <c r="K55" s="11">
        <f>I55-J55</f>
        <v>22743983</v>
      </c>
      <c r="L55" s="11">
        <f>+L56+L58</f>
        <v>416458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f>D57</f>
        <v>22573300</v>
      </c>
      <c r="E56" s="11">
        <f>E57</f>
        <v>22573300</v>
      </c>
      <c r="F56" s="11">
        <f>F57</f>
        <v>22912300</v>
      </c>
      <c r="G56" s="11">
        <f>G57</f>
        <v>22800300</v>
      </c>
      <c r="H56" s="11">
        <f>H57</f>
        <v>22800300</v>
      </c>
      <c r="I56" s="11">
        <f>I57</f>
        <v>22800300</v>
      </c>
      <c r="J56" s="11">
        <f>J57</f>
        <v>56317</v>
      </c>
      <c r="K56" s="11">
        <f>I56-J56</f>
        <v>22743983</v>
      </c>
      <c r="L56" s="11">
        <f>L57</f>
        <v>405748</v>
      </c>
    </row>
    <row r="57" spans="1:12" s="6" customFormat="1" x14ac:dyDescent="0.25">
      <c r="A57" s="10" t="s">
        <v>153</v>
      </c>
      <c r="B57" s="10" t="s">
        <v>154</v>
      </c>
      <c r="C57" s="10" t="s">
        <v>155</v>
      </c>
      <c r="D57" s="11">
        <v>22573300</v>
      </c>
      <c r="E57" s="11">
        <v>22573300</v>
      </c>
      <c r="F57" s="11">
        <v>22912300</v>
      </c>
      <c r="G57" s="11">
        <v>22800300</v>
      </c>
      <c r="H57" s="11">
        <v>22800300</v>
      </c>
      <c r="I57" s="11">
        <v>22800300</v>
      </c>
      <c r="J57" s="11">
        <v>56317</v>
      </c>
      <c r="K57" s="11">
        <f>I57-J57</f>
        <v>22743983</v>
      </c>
      <c r="L57" s="11">
        <v>405748</v>
      </c>
    </row>
    <row r="58" spans="1:12" s="6" customFormat="1" x14ac:dyDescent="0.25">
      <c r="A58" s="10" t="s">
        <v>156</v>
      </c>
      <c r="B58" s="10" t="s">
        <v>157</v>
      </c>
      <c r="C58" s="10" t="s">
        <v>158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f>I58-J58</f>
        <v>0</v>
      </c>
      <c r="L58" s="11">
        <v>10710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+D60</f>
        <v>0</v>
      </c>
      <c r="E59" s="11">
        <f>+E60</f>
        <v>0</v>
      </c>
      <c r="F59" s="11">
        <f>+F60</f>
        <v>575000</v>
      </c>
      <c r="G59" s="11">
        <f>+G60</f>
        <v>288000</v>
      </c>
      <c r="H59" s="11">
        <f>+H60</f>
        <v>288000</v>
      </c>
      <c r="I59" s="11">
        <f>+I60</f>
        <v>288000</v>
      </c>
      <c r="J59" s="11">
        <f>+J60</f>
        <v>0</v>
      </c>
      <c r="K59" s="11">
        <f>I59-J59</f>
        <v>288000</v>
      </c>
      <c r="L59" s="11">
        <f>+L60</f>
        <v>44422</v>
      </c>
    </row>
    <row r="60" spans="1:12" s="6" customFormat="1" ht="22.5" x14ac:dyDescent="0.25">
      <c r="A60" s="10" t="s">
        <v>162</v>
      </c>
      <c r="B60" s="10" t="s">
        <v>163</v>
      </c>
      <c r="C60" s="10" t="s">
        <v>164</v>
      </c>
      <c r="D60" s="11">
        <f>D61</f>
        <v>0</v>
      </c>
      <c r="E60" s="11">
        <f>E61</f>
        <v>0</v>
      </c>
      <c r="F60" s="11">
        <f>F61</f>
        <v>575000</v>
      </c>
      <c r="G60" s="11">
        <f>G61</f>
        <v>288000</v>
      </c>
      <c r="H60" s="11">
        <f>H61</f>
        <v>288000</v>
      </c>
      <c r="I60" s="11">
        <f>I61</f>
        <v>288000</v>
      </c>
      <c r="J60" s="11">
        <f>J61</f>
        <v>0</v>
      </c>
      <c r="K60" s="11">
        <f>I60-J60</f>
        <v>288000</v>
      </c>
      <c r="L60" s="11">
        <f>L61</f>
        <v>44422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D62</f>
        <v>0</v>
      </c>
      <c r="E61" s="11">
        <f>E62</f>
        <v>0</v>
      </c>
      <c r="F61" s="11">
        <f>F62</f>
        <v>575000</v>
      </c>
      <c r="G61" s="11">
        <f>G62</f>
        <v>288000</v>
      </c>
      <c r="H61" s="11">
        <f>H62</f>
        <v>288000</v>
      </c>
      <c r="I61" s="11">
        <f>I62</f>
        <v>288000</v>
      </c>
      <c r="J61" s="11">
        <f>J62</f>
        <v>0</v>
      </c>
      <c r="K61" s="11">
        <f>I61-J61</f>
        <v>288000</v>
      </c>
      <c r="L61" s="11">
        <f>L62</f>
        <v>44422</v>
      </c>
    </row>
    <row r="62" spans="1:12" s="6" customFormat="1" x14ac:dyDescent="0.25">
      <c r="A62" s="10" t="s">
        <v>168</v>
      </c>
      <c r="B62" s="10" t="s">
        <v>169</v>
      </c>
      <c r="C62" s="10" t="s">
        <v>170</v>
      </c>
      <c r="D62" s="11">
        <v>0</v>
      </c>
      <c r="E62" s="11">
        <v>0</v>
      </c>
      <c r="F62" s="11">
        <v>575000</v>
      </c>
      <c r="G62" s="11">
        <v>288000</v>
      </c>
      <c r="H62" s="11">
        <v>288000</v>
      </c>
      <c r="I62" s="11">
        <v>288000</v>
      </c>
      <c r="J62" s="11">
        <v>0</v>
      </c>
      <c r="K62" s="11">
        <f>I62-J62</f>
        <v>288000</v>
      </c>
      <c r="L62" s="11">
        <v>44422</v>
      </c>
    </row>
    <row r="63" spans="1:12" s="6" customFormat="1" x14ac:dyDescent="0.25">
      <c r="A63" s="10" t="s">
        <v>171</v>
      </c>
      <c r="B63" s="10" t="s">
        <v>172</v>
      </c>
      <c r="C63" s="10" t="s">
        <v>173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189220</v>
      </c>
      <c r="K63" s="11">
        <f>I63-J63</f>
        <v>-189220</v>
      </c>
      <c r="L63" s="11"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189220</v>
      </c>
      <c r="K64" s="11">
        <f>I64-J64</f>
        <v>-189220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188767</v>
      </c>
      <c r="K65" s="11">
        <f>I65-J65</f>
        <v>-188767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453</v>
      </c>
      <c r="K66" s="11">
        <f>I66-J66</f>
        <v>-453</v>
      </c>
      <c r="L66" s="11"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  <c r="L67" s="9"/>
    </row>
    <row r="68" spans="1:12" x14ac:dyDescent="0.25">
      <c r="A68" s="13" t="s">
        <v>183</v>
      </c>
      <c r="B68" s="13"/>
      <c r="C68" s="13"/>
      <c r="D68" s="13"/>
      <c r="E68" s="13" t="s">
        <v>185</v>
      </c>
      <c r="F68" s="13"/>
      <c r="G68" s="13"/>
      <c r="H68" s="13"/>
      <c r="I68" s="13" t="s">
        <v>186</v>
      </c>
      <c r="J68" s="13"/>
      <c r="K68" s="13"/>
      <c r="L68" s="13"/>
    </row>
    <row r="69" spans="1:12" x14ac:dyDescent="0.25">
      <c r="A69" s="3" t="s">
        <v>184</v>
      </c>
      <c r="B69" s="3"/>
      <c r="C69" s="3"/>
      <c r="D69" s="3"/>
      <c r="E69" s="3" t="s">
        <v>185</v>
      </c>
      <c r="F69" s="3"/>
      <c r="G69" s="3"/>
      <c r="H69" s="3"/>
      <c r="I69" s="3"/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4">
    <mergeCell ref="K6:K10"/>
    <mergeCell ref="L6:L10"/>
    <mergeCell ref="A68:D68"/>
    <mergeCell ref="A69:D69"/>
    <mergeCell ref="E68:H68"/>
    <mergeCell ref="E69:H69"/>
    <mergeCell ref="I68:L68"/>
    <mergeCell ref="I69:L6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2025-07-17T10:29:20Z</dcterms:created>
  <dcterms:modified xsi:type="dcterms:W3CDTF">2025-07-17T10:29:23Z</dcterms:modified>
</cp:coreProperties>
</file>