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OINESTI\2024\DDS1\"/>
    </mc:Choice>
  </mc:AlternateContent>
  <xr:revisionPtr revIDLastSave="0" documentId="8_{BC945ECD-1184-448D-AB1B-64F463A01AB3}" xr6:coauthVersionLast="47" xr6:coauthVersionMax="47" xr10:uidLastSave="{00000000-0000-0000-0000-000000000000}"/>
  <bookViews>
    <workbookView xWindow="-120" yWindow="-120" windowWidth="29040" windowHeight="15720" xr2:uid="{11DEDB72-8F8B-4C9B-A863-BB79653DB3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 s="1"/>
  <c r="I14" i="1"/>
  <c r="K14" i="1" s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D19" i="1"/>
  <c r="H19" i="1"/>
  <c r="L19" i="1"/>
  <c r="D20" i="1"/>
  <c r="E20" i="1"/>
  <c r="E19" i="1" s="1"/>
  <c r="F20" i="1"/>
  <c r="F19" i="1" s="1"/>
  <c r="G20" i="1"/>
  <c r="G19" i="1" s="1"/>
  <c r="H20" i="1"/>
  <c r="I20" i="1"/>
  <c r="I19" i="1" s="1"/>
  <c r="J20" i="1"/>
  <c r="J19" i="1" s="1"/>
  <c r="K20" i="1"/>
  <c r="L20" i="1"/>
  <c r="K21" i="1"/>
  <c r="H23" i="1"/>
  <c r="D24" i="1"/>
  <c r="E24" i="1"/>
  <c r="E23" i="1" s="1"/>
  <c r="F24" i="1"/>
  <c r="F23" i="1" s="1"/>
  <c r="G24" i="1"/>
  <c r="G23" i="1" s="1"/>
  <c r="G22" i="1" s="1"/>
  <c r="H24" i="1"/>
  <c r="I24" i="1"/>
  <c r="I23" i="1" s="1"/>
  <c r="J24" i="1"/>
  <c r="K24" i="1"/>
  <c r="L24" i="1"/>
  <c r="K25" i="1"/>
  <c r="K26" i="1"/>
  <c r="D27" i="1"/>
  <c r="D23" i="1" s="1"/>
  <c r="E27" i="1"/>
  <c r="F27" i="1"/>
  <c r="G27" i="1"/>
  <c r="H27" i="1"/>
  <c r="I27" i="1"/>
  <c r="J27" i="1"/>
  <c r="J23" i="1" s="1"/>
  <c r="K27" i="1"/>
  <c r="L27" i="1"/>
  <c r="L23" i="1" s="1"/>
  <c r="L22" i="1" s="1"/>
  <c r="K28" i="1"/>
  <c r="K29" i="1"/>
  <c r="E30" i="1"/>
  <c r="I30" i="1"/>
  <c r="K30" i="1" s="1"/>
  <c r="D31" i="1"/>
  <c r="D30" i="1" s="1"/>
  <c r="E31" i="1"/>
  <c r="F31" i="1"/>
  <c r="F30" i="1" s="1"/>
  <c r="G31" i="1"/>
  <c r="G30" i="1" s="1"/>
  <c r="H31" i="1"/>
  <c r="H30" i="1" s="1"/>
  <c r="I31" i="1"/>
  <c r="K31" i="1" s="1"/>
  <c r="J31" i="1"/>
  <c r="J30" i="1" s="1"/>
  <c r="L31" i="1"/>
  <c r="L30" i="1" s="1"/>
  <c r="K32" i="1"/>
  <c r="F33" i="1"/>
  <c r="H33" i="1"/>
  <c r="D34" i="1"/>
  <c r="D33" i="1" s="1"/>
  <c r="E34" i="1"/>
  <c r="E33" i="1" s="1"/>
  <c r="F34" i="1"/>
  <c r="G34" i="1"/>
  <c r="G33" i="1" s="1"/>
  <c r="H34" i="1"/>
  <c r="I34" i="1"/>
  <c r="I33" i="1" s="1"/>
  <c r="J34" i="1"/>
  <c r="J33" i="1" s="1"/>
  <c r="K34" i="1"/>
  <c r="L34" i="1"/>
  <c r="L33" i="1" s="1"/>
  <c r="K35" i="1"/>
  <c r="K36" i="1"/>
  <c r="J37" i="1"/>
  <c r="D38" i="1"/>
  <c r="E38" i="1"/>
  <c r="E37" i="1" s="1"/>
  <c r="F38" i="1"/>
  <c r="F37" i="1" s="1"/>
  <c r="G38" i="1"/>
  <c r="G37" i="1" s="1"/>
  <c r="H38" i="1"/>
  <c r="H37" i="1" s="1"/>
  <c r="I38" i="1"/>
  <c r="K38" i="1" s="1"/>
  <c r="J38" i="1"/>
  <c r="L38" i="1"/>
  <c r="K39" i="1"/>
  <c r="K40" i="1"/>
  <c r="D41" i="1"/>
  <c r="D37" i="1" s="1"/>
  <c r="E41" i="1"/>
  <c r="F41" i="1"/>
  <c r="G41" i="1"/>
  <c r="H41" i="1"/>
  <c r="I41" i="1"/>
  <c r="J41" i="1"/>
  <c r="K41" i="1"/>
  <c r="L41" i="1"/>
  <c r="L37" i="1" s="1"/>
  <c r="K42" i="1"/>
  <c r="D43" i="1"/>
  <c r="E43" i="1"/>
  <c r="F43" i="1"/>
  <c r="G43" i="1"/>
  <c r="H43" i="1"/>
  <c r="I43" i="1"/>
  <c r="J43" i="1"/>
  <c r="K43" i="1"/>
  <c r="L43" i="1"/>
  <c r="K44" i="1"/>
  <c r="I46" i="1"/>
  <c r="D47" i="1"/>
  <c r="D46" i="1" s="1"/>
  <c r="E47" i="1"/>
  <c r="E46" i="1" s="1"/>
  <c r="E45" i="1" s="1"/>
  <c r="F47" i="1"/>
  <c r="F46" i="1" s="1"/>
  <c r="G47" i="1"/>
  <c r="G46" i="1" s="1"/>
  <c r="G45" i="1" s="1"/>
  <c r="H47" i="1"/>
  <c r="H46" i="1" s="1"/>
  <c r="H45" i="1" s="1"/>
  <c r="I47" i="1"/>
  <c r="K47" i="1" s="1"/>
  <c r="J47" i="1"/>
  <c r="J46" i="1" s="1"/>
  <c r="J45" i="1" s="1"/>
  <c r="L47" i="1"/>
  <c r="L46" i="1" s="1"/>
  <c r="L45" i="1" s="1"/>
  <c r="K48" i="1"/>
  <c r="D49" i="1"/>
  <c r="E49" i="1"/>
  <c r="F49" i="1"/>
  <c r="G49" i="1"/>
  <c r="H49" i="1"/>
  <c r="I49" i="1"/>
  <c r="J49" i="1"/>
  <c r="K49" i="1"/>
  <c r="L49" i="1"/>
  <c r="K50" i="1"/>
  <c r="K51" i="1"/>
  <c r="E52" i="1"/>
  <c r="D53" i="1"/>
  <c r="D52" i="1" s="1"/>
  <c r="E53" i="1"/>
  <c r="F53" i="1"/>
  <c r="F52" i="1" s="1"/>
  <c r="G53" i="1"/>
  <c r="G52" i="1" s="1"/>
  <c r="H53" i="1"/>
  <c r="H52" i="1" s="1"/>
  <c r="I53" i="1"/>
  <c r="K53" i="1" s="1"/>
  <c r="J53" i="1"/>
  <c r="J52" i="1" s="1"/>
  <c r="L53" i="1"/>
  <c r="L52" i="1" s="1"/>
  <c r="K54" i="1"/>
  <c r="K55" i="1"/>
  <c r="F57" i="1"/>
  <c r="F56" i="1" s="1"/>
  <c r="H57" i="1"/>
  <c r="H56" i="1" s="1"/>
  <c r="D58" i="1"/>
  <c r="D57" i="1" s="1"/>
  <c r="D56" i="1" s="1"/>
  <c r="E58" i="1"/>
  <c r="E57" i="1" s="1"/>
  <c r="E56" i="1" s="1"/>
  <c r="F58" i="1"/>
  <c r="G58" i="1"/>
  <c r="G57" i="1" s="1"/>
  <c r="G56" i="1" s="1"/>
  <c r="H58" i="1"/>
  <c r="I58" i="1"/>
  <c r="I57" i="1" s="1"/>
  <c r="J58" i="1"/>
  <c r="J57" i="1" s="1"/>
  <c r="J56" i="1" s="1"/>
  <c r="K58" i="1"/>
  <c r="L58" i="1"/>
  <c r="L57" i="1" s="1"/>
  <c r="L56" i="1" s="1"/>
  <c r="K59" i="1"/>
  <c r="K60" i="1"/>
  <c r="K61" i="1"/>
  <c r="K62" i="1"/>
  <c r="K63" i="1"/>
  <c r="K23" i="1" l="1"/>
  <c r="I56" i="1"/>
  <c r="K56" i="1" s="1"/>
  <c r="K57" i="1"/>
  <c r="J22" i="1"/>
  <c r="J12" i="1" s="1"/>
  <c r="E22" i="1"/>
  <c r="E12" i="1" s="1"/>
  <c r="G12" i="1"/>
  <c r="K19" i="1"/>
  <c r="D22" i="1"/>
  <c r="D12" i="1" s="1"/>
  <c r="F22" i="1"/>
  <c r="F12" i="1" s="1"/>
  <c r="F45" i="1"/>
  <c r="K33" i="1"/>
  <c r="H22" i="1"/>
  <c r="H12" i="1" s="1"/>
  <c r="L12" i="1"/>
  <c r="D45" i="1"/>
  <c r="I37" i="1"/>
  <c r="K37" i="1" s="1"/>
  <c r="I13" i="1"/>
  <c r="I52" i="1"/>
  <c r="K52" i="1" s="1"/>
  <c r="K46" i="1"/>
  <c r="I45" i="1" l="1"/>
  <c r="K45" i="1" s="1"/>
  <c r="K13" i="1"/>
  <c r="I22" i="1"/>
  <c r="K22" i="1" s="1"/>
  <c r="I12" i="1" l="1"/>
  <c r="K12" i="1" s="1"/>
</calcChain>
</file>

<file path=xl/sharedStrings.xml><?xml version="1.0" encoding="utf-8"?>
<sst xmlns="http://schemas.openxmlformats.org/spreadsheetml/2006/main" count="181" uniqueCount="178">
  <si>
    <t>CENTRALIZAT</t>
  </si>
  <si>
    <t xml:space="preserve"> Anexa 13</t>
  </si>
  <si>
    <t>Cont de executie - Cheltuieli - Bugetul local</t>
  </si>
  <si>
    <t>Trimestrul: 1, Anul: 2024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</si>
  <si>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</si>
  <si>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</si>
  <si>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</si>
  <si>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</si>
  <si>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</si>
  <si>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</si>
  <si>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</si>
  <si>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</si>
  <si>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</si>
  <si>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</si>
  <si>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</si>
  <si>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</si>
  <si>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</si>
  <si>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</si>
  <si>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</si>
  <si>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</si>
  <si>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</si>
  <si>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</si>
  <si>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</si>
  <si>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</si>
  <si>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</si>
  <si>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</si>
  <si>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</si>
  <si>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</si>
  <si>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</si>
  <si>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</si>
  <si>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</si>
  <si>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</si>
  <si>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</si>
  <si>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</si>
  <si>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</si>
  <si>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</si>
  <si>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</si>
  <si>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</si>
  <si>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</si>
  <si>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</si>
  <si>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</si>
  <si>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</si>
  <si>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</si>
  <si>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</si>
  <si>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</si>
  <si>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</si>
  <si>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</si>
  <si>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</si>
  <si>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</si>
  <si>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</si>
  <si>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</si>
  <si>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</si>
  <si>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</si>
  <si>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</si>
  <si>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</si>
  <si>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</si>
  <si>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</si>
  <si>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</si>
  <si>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</si>
  <si>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</si>
  <si>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</si>
  <si>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</si>
  <si>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</si>
  <si>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</si>
  <si>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</si>
  <si>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</si>
  <si>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</si>
  <si>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</si>
  <si>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</si>
  <si>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</si>
  <si>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</si>
  <si>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</si>
  <si>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</si>
  <si>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</si>
  <si>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</si>
  <si>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</si>
  <si>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</si>
  <si>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</si>
  <si>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</si>
  <si>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</si>
  <si>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</si>
  <si>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</si>
  <si>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</si>
  <si>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</si>
  <si>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</si>
  <si>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</si>
  <si>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</si>
  <si>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</si>
  <si>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</si>
  <si>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</si>
  <si>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</si>
  <si>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</si>
  <si>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</si>
  <si>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72</t>
  </si>
  <si>
    <t>Asigurari si asistenta sociala (cod 68.02.04+68.02.05+68.02.06+68.02.10+68.02.11+68.02.12+68.02.15+68.02.50)</t>
  </si>
  <si>
    <t>68.02</t>
  </si>
  <si>
    <t>74</t>
  </si>
  <si>
    <t>Asistenta sociala in caz de boli si invaliditati (cod 68.02.05.02)</t>
  </si>
  <si>
    <t>68.02.05</t>
  </si>
  <si>
    <t>75</t>
  </si>
  <si>
    <t>Asistenta sociala  in  caz de invaliditate</t>
  </si>
  <si>
    <t>68.02.05.02</t>
  </si>
  <si>
    <t>77</t>
  </si>
  <si>
    <t>Ajutoare pentru locuinte</t>
  </si>
  <si>
    <t>68.02.10</t>
  </si>
  <si>
    <t>80</t>
  </si>
  <si>
    <t>Prevenirea excluderii sociale (cod 68.02.15.01+68.02.15.02)</t>
  </si>
  <si>
    <t>68.02.15</t>
  </si>
  <si>
    <t>81</t>
  </si>
  <si>
    <t>Ajutor social</t>
  </si>
  <si>
    <t>68.02.15.01</t>
  </si>
  <si>
    <t>83</t>
  </si>
  <si>
    <t>Alte cheltuieli in domeniul asiaurarilor si asistentei  sociale</t>
  </si>
  <si>
    <t>68.02.50</t>
  </si>
  <si>
    <t>84</t>
  </si>
  <si>
    <t>Alte cheltuieli in domeniul  asistentei  sociale</t>
  </si>
  <si>
    <t>68.02.50.50</t>
  </si>
  <si>
    <t>85</t>
  </si>
  <si>
    <t>Partea a IV-a  SERVICII SI DEZVOLTARE PUBLICA, LOCUINTE, MEDIU SI APE (cod 70.02+74.02)</t>
  </si>
  <si>
    <t>69.02</t>
  </si>
  <si>
    <t>86</t>
  </si>
  <si>
    <t>Locuinte, servicii si dezvoltare publica (cod 70.02.03+70.02.05 la 70.02.07+70.02.50)</t>
  </si>
  <si>
    <t>70.02</t>
  </si>
  <si>
    <t>87</t>
  </si>
  <si>
    <t>Locuinte   (cod 70.02.03.01+70.02.03.30)</t>
  </si>
  <si>
    <t>70.02.03</t>
  </si>
  <si>
    <t>88</t>
  </si>
  <si>
    <t>Dezvoltarea sistemului de locuinte</t>
  </si>
  <si>
    <t>70.02.03.01</t>
  </si>
  <si>
    <t>90</t>
  </si>
  <si>
    <t>Alimentare cu apa si amenajari hidrotehnice   (cod 70.02.05.01+70.02.05.02)</t>
  </si>
  <si>
    <t>70.02.05</t>
  </si>
  <si>
    <t>91</t>
  </si>
  <si>
    <t>Alimentare cu apa</t>
  </si>
  <si>
    <t>70.02.05.01</t>
  </si>
  <si>
    <t>95</t>
  </si>
  <si>
    <t xml:space="preserve">Alte servicii in domeniile locuintelor, serviciilor si dezvoltarii comunale </t>
  </si>
  <si>
    <t>70.02.50</t>
  </si>
  <si>
    <t>96</t>
  </si>
  <si>
    <t>Protectia mediului   (cod 74.02.03+74.02.05+74.02.06+74.02.50)</t>
  </si>
  <si>
    <t>74.02</t>
  </si>
  <si>
    <t>98</t>
  </si>
  <si>
    <t>Salubritate si gestiunea deseurilor (cod 74.02.05.01+74.02.05.02)</t>
  </si>
  <si>
    <t>74.02.05</t>
  </si>
  <si>
    <t>99</t>
  </si>
  <si>
    <t>Salubritate</t>
  </si>
  <si>
    <t>74.02.05.01</t>
  </si>
  <si>
    <t>101</t>
  </si>
  <si>
    <t>Canalizarea si tratarea apelor reziduale</t>
  </si>
  <si>
    <t>74.02.06</t>
  </si>
  <si>
    <t>103</t>
  </si>
  <si>
    <t>Partea a V-a ACTIUNI ECONOMICE   (cod 80.02+81.02+83.02+84.02+87.02)</t>
  </si>
  <si>
    <t>79.02</t>
  </si>
  <si>
    <t>120</t>
  </si>
  <si>
    <t>Transporturi   (cod 84.02.03+84.02.06+84.02.50)</t>
  </si>
  <si>
    <t>84.02</t>
  </si>
  <si>
    <t>121</t>
  </si>
  <si>
    <t>Transport rutier   (cod 84.02.03.01 la 84.02.03.03)</t>
  </si>
  <si>
    <t>84.02.03</t>
  </si>
  <si>
    <t>122</t>
  </si>
  <si>
    <t>Drumuri si poduri</t>
  </si>
  <si>
    <t>84.02.03.01</t>
  </si>
  <si>
    <t>136</t>
  </si>
  <si>
    <t>VII. REZERVE, EXCEDENT / DEFICIT</t>
  </si>
  <si>
    <t>96.02</t>
  </si>
  <si>
    <t>138</t>
  </si>
  <si>
    <t>EXCEDENT     98.02.96 + 98.02.97</t>
  </si>
  <si>
    <t>98.02</t>
  </si>
  <si>
    <t>139</t>
  </si>
  <si>
    <t xml:space="preserve">    Excedentul secţiunii de funcţionare</t>
  </si>
  <si>
    <t>98.02.96</t>
  </si>
  <si>
    <t>140</t>
  </si>
  <si>
    <t xml:space="preserve">    Excedentul secţiunii de dezvoltare</t>
  </si>
  <si>
    <t>98.02.97</t>
  </si>
  <si>
    <t>PRIMAR</t>
  </si>
  <si>
    <t>MILER AURELIAN</t>
  </si>
  <si>
    <t>,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</si>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</sst>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32981-6233-4AE9-956D-3A7781128169}">
  <dimension ref="A1:T12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D13+D19+D22+D45+D56</f>
        <v>26096420</v>
      </c>
      <c r="E12" s="11">
        <f>E13+E19+E22+E45+E56</f>
        <v>26096420</v>
      </c>
      <c r="F12" s="11">
        <f>F13+F19+F22+F45+F56</f>
        <v>38557800</v>
      </c>
      <c r="G12" s="11">
        <f>G13+G19+G22+G45+G56</f>
        <v>30880800</v>
      </c>
      <c r="H12" s="11">
        <f>H13+H19+H22+H45+H56</f>
        <v>30880800</v>
      </c>
      <c r="I12" s="11">
        <f>I13+I19+I22+I45+I56</f>
        <v>30880800</v>
      </c>
      <c r="J12" s="11">
        <f>J13+J19+J22+J45+J56</f>
        <v>1803602</v>
      </c>
      <c r="K12" s="11">
        <f>I12-J12</f>
        <v>29077198</v>
      </c>
      <c r="L12" s="11">
        <f>L13+L19+L22+L45+L56</f>
        <v>2196290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4014380</v>
      </c>
      <c r="G13" s="11">
        <f>G14+G17</f>
        <v>1177350</v>
      </c>
      <c r="H13" s="11">
        <f>H14+H17</f>
        <v>1177350</v>
      </c>
      <c r="I13" s="11">
        <f>I14+I17</f>
        <v>1177350</v>
      </c>
      <c r="J13" s="11">
        <f>J14+J17</f>
        <v>723531</v>
      </c>
      <c r="K13" s="11">
        <f>I13-J13</f>
        <v>453819</v>
      </c>
      <c r="L13" s="11">
        <f>L14+L17</f>
        <v>829701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3994380</v>
      </c>
      <c r="G14" s="11">
        <f>G15</f>
        <v>1177350</v>
      </c>
      <c r="H14" s="11">
        <f>H15</f>
        <v>1177350</v>
      </c>
      <c r="I14" s="11">
        <f>I15</f>
        <v>1177350</v>
      </c>
      <c r="J14" s="11">
        <f>J15</f>
        <v>723531</v>
      </c>
      <c r="K14" s="11">
        <f>I14-J14</f>
        <v>453819</v>
      </c>
      <c r="L14" s="11">
        <f>L15</f>
        <v>829701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3994380</v>
      </c>
      <c r="G15" s="11">
        <f>G16</f>
        <v>1177350</v>
      </c>
      <c r="H15" s="11">
        <f>H16</f>
        <v>1177350</v>
      </c>
      <c r="I15" s="11">
        <f>I16</f>
        <v>1177350</v>
      </c>
      <c r="J15" s="11">
        <f>J16</f>
        <v>723531</v>
      </c>
      <c r="K15" s="11">
        <f>I15-J15</f>
        <v>453819</v>
      </c>
      <c r="L15" s="11">
        <f>L16</f>
        <v>829701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3994380</v>
      </c>
      <c r="G16" s="11">
        <v>1177350</v>
      </c>
      <c r="H16" s="11">
        <v>1177350</v>
      </c>
      <c r="I16" s="11">
        <v>1177350</v>
      </c>
      <c r="J16" s="11">
        <v>723531</v>
      </c>
      <c r="K16" s="11">
        <f>I16-J16</f>
        <v>453819</v>
      </c>
      <c r="L16" s="11">
        <v>829701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20000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20000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135000</v>
      </c>
      <c r="G19" s="11">
        <f>+G20</f>
        <v>32500</v>
      </c>
      <c r="H19" s="11">
        <f>+H20</f>
        <v>32500</v>
      </c>
      <c r="I19" s="11">
        <f>+I20</f>
        <v>32500</v>
      </c>
      <c r="J19" s="11">
        <f>+J20</f>
        <v>17947</v>
      </c>
      <c r="K19" s="11">
        <f>I19-J19</f>
        <v>14553</v>
      </c>
      <c r="L19" s="11">
        <f>+L20</f>
        <v>18268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135000</v>
      </c>
      <c r="G20" s="11">
        <f>+G21</f>
        <v>32500</v>
      </c>
      <c r="H20" s="11">
        <f>+H21</f>
        <v>32500</v>
      </c>
      <c r="I20" s="11">
        <f>+I21</f>
        <v>32500</v>
      </c>
      <c r="J20" s="11">
        <f>+J21</f>
        <v>17947</v>
      </c>
      <c r="K20" s="11">
        <f>I20-J20</f>
        <v>14553</v>
      </c>
      <c r="L20" s="11">
        <f>+L21</f>
        <v>18268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135000</v>
      </c>
      <c r="G21" s="11">
        <v>32500</v>
      </c>
      <c r="H21" s="11">
        <v>32500</v>
      </c>
      <c r="I21" s="11">
        <v>32500</v>
      </c>
      <c r="J21" s="11">
        <v>17947</v>
      </c>
      <c r="K21" s="11">
        <f>I21-J21</f>
        <v>14553</v>
      </c>
      <c r="L21" s="11">
        <v>18268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D23+D30+D33+D37</f>
        <v>1468000</v>
      </c>
      <c r="E22" s="11">
        <f>E23+E30+E33+E37</f>
        <v>1468000</v>
      </c>
      <c r="F22" s="11">
        <f>F23+F30+F33+F37</f>
        <v>8784000</v>
      </c>
      <c r="G22" s="11">
        <f>G23+G30+G33+G37</f>
        <v>4729500</v>
      </c>
      <c r="H22" s="11">
        <f>H23+H30+H33+H37</f>
        <v>4729500</v>
      </c>
      <c r="I22" s="11">
        <f>I23+I30+I33+I37</f>
        <v>4729500</v>
      </c>
      <c r="J22" s="11">
        <f>J23+J30+J33+J37</f>
        <v>1022647</v>
      </c>
      <c r="K22" s="11">
        <f>I22-J22</f>
        <v>3706853</v>
      </c>
      <c r="L22" s="11">
        <f>L23+L30+L33+L37</f>
        <v>957565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D24+D27+D29</f>
        <v>1408000</v>
      </c>
      <c r="E23" s="11">
        <f>E24+E27+E29</f>
        <v>1408000</v>
      </c>
      <c r="F23" s="11">
        <f>F24+F27+F29</f>
        <v>5423000</v>
      </c>
      <c r="G23" s="11">
        <f>G24+G27+G29</f>
        <v>3792000</v>
      </c>
      <c r="H23" s="11">
        <f>H24+H27+H29</f>
        <v>3792000</v>
      </c>
      <c r="I23" s="11">
        <f>I24+I27+I29</f>
        <v>3792000</v>
      </c>
      <c r="J23" s="11">
        <f>J24+J27+J29</f>
        <v>179075</v>
      </c>
      <c r="K23" s="11">
        <f>I23-J23</f>
        <v>3612925</v>
      </c>
      <c r="L23" s="11">
        <f>L24+L27+L29</f>
        <v>158617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D25+D26</f>
        <v>1408000</v>
      </c>
      <c r="E24" s="11">
        <f>E25+E26</f>
        <v>1408000</v>
      </c>
      <c r="F24" s="11">
        <f>F25+F26</f>
        <v>1435000</v>
      </c>
      <c r="G24" s="11">
        <f>G25+G26</f>
        <v>1435000</v>
      </c>
      <c r="H24" s="11">
        <f>H25+H26</f>
        <v>1435000</v>
      </c>
      <c r="I24" s="11">
        <f>I25+I26</f>
        <v>1435000</v>
      </c>
      <c r="J24" s="11">
        <f>J25+J26</f>
        <v>104490</v>
      </c>
      <c r="K24" s="11">
        <f>I24-J24</f>
        <v>1330510</v>
      </c>
      <c r="L24" s="11">
        <f>L25+L26</f>
        <v>27360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1330000</v>
      </c>
      <c r="E25" s="11">
        <v>1330000</v>
      </c>
      <c r="F25" s="11">
        <v>1357000</v>
      </c>
      <c r="G25" s="11">
        <v>1357000</v>
      </c>
      <c r="H25" s="11">
        <v>1357000</v>
      </c>
      <c r="I25" s="11">
        <v>1357000</v>
      </c>
      <c r="J25" s="11">
        <v>27000</v>
      </c>
      <c r="K25" s="11">
        <f>I25-J25</f>
        <v>1330000</v>
      </c>
      <c r="L25" s="11">
        <v>27000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78000</v>
      </c>
      <c r="E26" s="11">
        <v>78000</v>
      </c>
      <c r="F26" s="11">
        <v>78000</v>
      </c>
      <c r="G26" s="11">
        <v>78000</v>
      </c>
      <c r="H26" s="11">
        <v>78000</v>
      </c>
      <c r="I26" s="11">
        <v>78000</v>
      </c>
      <c r="J26" s="11">
        <v>77490</v>
      </c>
      <c r="K26" s="11">
        <f>I26-J26</f>
        <v>510</v>
      </c>
      <c r="L26" s="11">
        <v>360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</f>
        <v>0</v>
      </c>
      <c r="E27" s="11">
        <f>E28</f>
        <v>0</v>
      </c>
      <c r="F27" s="11">
        <f>F28</f>
        <v>2609000</v>
      </c>
      <c r="G27" s="11">
        <f>G28</f>
        <v>2128000</v>
      </c>
      <c r="H27" s="11">
        <f>H28</f>
        <v>2128000</v>
      </c>
      <c r="I27" s="11">
        <f>I28</f>
        <v>2128000</v>
      </c>
      <c r="J27" s="11">
        <f>J28</f>
        <v>74585</v>
      </c>
      <c r="K27" s="11">
        <f>I27-J27</f>
        <v>2053415</v>
      </c>
      <c r="L27" s="11">
        <f>L28</f>
        <v>131257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2609000</v>
      </c>
      <c r="G28" s="11">
        <v>2128000</v>
      </c>
      <c r="H28" s="11">
        <v>2128000</v>
      </c>
      <c r="I28" s="11">
        <v>2128000</v>
      </c>
      <c r="J28" s="11">
        <v>74585</v>
      </c>
      <c r="K28" s="11">
        <f>I28-J28</f>
        <v>2053415</v>
      </c>
      <c r="L28" s="11">
        <v>131257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1379000</v>
      </c>
      <c r="G29" s="11">
        <v>229000</v>
      </c>
      <c r="H29" s="11">
        <v>229000</v>
      </c>
      <c r="I29" s="11">
        <v>229000</v>
      </c>
      <c r="J29" s="11">
        <v>0</v>
      </c>
      <c r="K29" s="11">
        <f>I29-J29</f>
        <v>229000</v>
      </c>
      <c r="L29" s="11">
        <v>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f>+D31</f>
        <v>0</v>
      </c>
      <c r="E30" s="11">
        <f>+E31</f>
        <v>0</v>
      </c>
      <c r="F30" s="11">
        <f>+F31</f>
        <v>110000</v>
      </c>
      <c r="G30" s="11">
        <f>+G31</f>
        <v>28000</v>
      </c>
      <c r="H30" s="11">
        <f>+H31</f>
        <v>28000</v>
      </c>
      <c r="I30" s="11">
        <f>+I31</f>
        <v>28000</v>
      </c>
      <c r="J30" s="11">
        <f>+J31</f>
        <v>16218</v>
      </c>
      <c r="K30" s="11">
        <f>I30-J30</f>
        <v>11782</v>
      </c>
      <c r="L30" s="11">
        <f>+L31</f>
        <v>17087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</f>
        <v>0</v>
      </c>
      <c r="E31" s="11">
        <f>E32</f>
        <v>0</v>
      </c>
      <c r="F31" s="11">
        <f>F32</f>
        <v>110000</v>
      </c>
      <c r="G31" s="11">
        <f>G32</f>
        <v>28000</v>
      </c>
      <c r="H31" s="11">
        <f>H32</f>
        <v>28000</v>
      </c>
      <c r="I31" s="11">
        <f>I32</f>
        <v>28000</v>
      </c>
      <c r="J31" s="11">
        <f>J32</f>
        <v>16218</v>
      </c>
      <c r="K31" s="11">
        <f>I31-J31</f>
        <v>11782</v>
      </c>
      <c r="L31" s="11">
        <f>L32</f>
        <v>17087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110000</v>
      </c>
      <c r="G32" s="11">
        <v>28000</v>
      </c>
      <c r="H32" s="11">
        <v>28000</v>
      </c>
      <c r="I32" s="11">
        <v>28000</v>
      </c>
      <c r="J32" s="11">
        <v>16218</v>
      </c>
      <c r="K32" s="11">
        <f>I32-J32</f>
        <v>11782</v>
      </c>
      <c r="L32" s="11">
        <v>17087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187000</v>
      </c>
      <c r="G33" s="11">
        <f>G34</f>
        <v>51500</v>
      </c>
      <c r="H33" s="11">
        <f>H34</f>
        <v>51500</v>
      </c>
      <c r="I33" s="11">
        <f>I34</f>
        <v>51500</v>
      </c>
      <c r="J33" s="11">
        <f>J34</f>
        <v>31838</v>
      </c>
      <c r="K33" s="11">
        <f>I33-J33</f>
        <v>19662</v>
      </c>
      <c r="L33" s="11">
        <f>L34</f>
        <v>32323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D35+D36</f>
        <v>0</v>
      </c>
      <c r="E34" s="11">
        <f>E35+E36</f>
        <v>0</v>
      </c>
      <c r="F34" s="11">
        <f>F35+F36</f>
        <v>187000</v>
      </c>
      <c r="G34" s="11">
        <f>G35+G36</f>
        <v>51500</v>
      </c>
      <c r="H34" s="11">
        <f>H35+H36</f>
        <v>51500</v>
      </c>
      <c r="I34" s="11">
        <f>I35+I36</f>
        <v>51500</v>
      </c>
      <c r="J34" s="11">
        <f>J35+J36</f>
        <v>31838</v>
      </c>
      <c r="K34" s="11">
        <f>I34-J34</f>
        <v>19662</v>
      </c>
      <c r="L34" s="11">
        <f>L35+L36</f>
        <v>32323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71000</v>
      </c>
      <c r="G35" s="11">
        <v>22000</v>
      </c>
      <c r="H35" s="11">
        <v>22000</v>
      </c>
      <c r="I35" s="11">
        <v>22000</v>
      </c>
      <c r="J35" s="11">
        <v>20228</v>
      </c>
      <c r="K35" s="11">
        <f>I35-J35</f>
        <v>1772</v>
      </c>
      <c r="L35" s="11">
        <v>17908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116000</v>
      </c>
      <c r="G36" s="11">
        <v>29500</v>
      </c>
      <c r="H36" s="11">
        <v>29500</v>
      </c>
      <c r="I36" s="11">
        <v>29500</v>
      </c>
      <c r="J36" s="11">
        <v>11610</v>
      </c>
      <c r="K36" s="11">
        <f>I36-J36</f>
        <v>17890</v>
      </c>
      <c r="L36" s="11">
        <v>14415</v>
      </c>
    </row>
    <row r="37" spans="1:12" s="6" customFormat="1" ht="33" x14ac:dyDescent="0.25">
      <c r="A37" s="10" t="s">
        <v>93</v>
      </c>
      <c r="B37" s="10" t="s">
        <v>94</v>
      </c>
      <c r="C37" s="10" t="s">
        <v>95</v>
      </c>
      <c r="D37" s="11">
        <f>+D38+D40+D41+D43</f>
        <v>60000</v>
      </c>
      <c r="E37" s="11">
        <f>+E38+E40+E41+E43</f>
        <v>60000</v>
      </c>
      <c r="F37" s="11">
        <f>+F38+F40+F41+F43</f>
        <v>3064000</v>
      </c>
      <c r="G37" s="11">
        <f>+G38+G40+G41+G43</f>
        <v>858000</v>
      </c>
      <c r="H37" s="11">
        <f>+H38+H40+H41+H43</f>
        <v>858000</v>
      </c>
      <c r="I37" s="11">
        <f>+I38+I40+I41+I43</f>
        <v>858000</v>
      </c>
      <c r="J37" s="11">
        <f>+J38+J40+J41+J43</f>
        <v>795516</v>
      </c>
      <c r="K37" s="11">
        <f>I37-J37</f>
        <v>62484</v>
      </c>
      <c r="L37" s="11">
        <f>+L38+L40+L41+L43</f>
        <v>749538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2804000</v>
      </c>
      <c r="G38" s="11">
        <f>G39</f>
        <v>733000</v>
      </c>
      <c r="H38" s="11">
        <f>H39</f>
        <v>733000</v>
      </c>
      <c r="I38" s="11">
        <f>I39</f>
        <v>733000</v>
      </c>
      <c r="J38" s="11">
        <f>J39</f>
        <v>689434</v>
      </c>
      <c r="K38" s="11">
        <f>I38-J38</f>
        <v>43566</v>
      </c>
      <c r="L38" s="11">
        <f>L39</f>
        <v>694623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2804000</v>
      </c>
      <c r="G39" s="11">
        <v>733000</v>
      </c>
      <c r="H39" s="11">
        <v>733000</v>
      </c>
      <c r="I39" s="11">
        <v>733000</v>
      </c>
      <c r="J39" s="11">
        <v>689434</v>
      </c>
      <c r="K39" s="11">
        <f>I39-J39</f>
        <v>43566</v>
      </c>
      <c r="L39" s="11">
        <v>694623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f>I40-J40</f>
        <v>0</v>
      </c>
      <c r="L40" s="11">
        <v>34500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0</v>
      </c>
      <c r="F41" s="11">
        <f>F42</f>
        <v>200000</v>
      </c>
      <c r="G41" s="11">
        <f>G42</f>
        <v>65000</v>
      </c>
      <c r="H41" s="11">
        <f>H42</f>
        <v>65000</v>
      </c>
      <c r="I41" s="11">
        <f>I42</f>
        <v>65000</v>
      </c>
      <c r="J41" s="11">
        <f>J42</f>
        <v>56082</v>
      </c>
      <c r="K41" s="11">
        <f>I41-J41</f>
        <v>8918</v>
      </c>
      <c r="L41" s="11">
        <f>L42</f>
        <v>20415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200000</v>
      </c>
      <c r="G42" s="11">
        <v>65000</v>
      </c>
      <c r="H42" s="11">
        <v>65000</v>
      </c>
      <c r="I42" s="11">
        <v>65000</v>
      </c>
      <c r="J42" s="11">
        <v>56082</v>
      </c>
      <c r="K42" s="11">
        <f>I42-J42</f>
        <v>8918</v>
      </c>
      <c r="L42" s="11">
        <v>20415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D44</f>
        <v>60000</v>
      </c>
      <c r="E43" s="11">
        <f>E44</f>
        <v>60000</v>
      </c>
      <c r="F43" s="11">
        <f>F44</f>
        <v>60000</v>
      </c>
      <c r="G43" s="11">
        <f>G44</f>
        <v>60000</v>
      </c>
      <c r="H43" s="11">
        <f>H44</f>
        <v>60000</v>
      </c>
      <c r="I43" s="11">
        <f>I44</f>
        <v>60000</v>
      </c>
      <c r="J43" s="11">
        <f>J44</f>
        <v>50000</v>
      </c>
      <c r="K43" s="11">
        <f>I43-J43</f>
        <v>10000</v>
      </c>
      <c r="L43" s="11">
        <f>L44</f>
        <v>0</v>
      </c>
    </row>
    <row r="44" spans="1:12" s="6" customFormat="1" x14ac:dyDescent="0.25">
      <c r="A44" s="10" t="s">
        <v>114</v>
      </c>
      <c r="B44" s="10" t="s">
        <v>115</v>
      </c>
      <c r="C44" s="10" t="s">
        <v>116</v>
      </c>
      <c r="D44" s="11">
        <v>60000</v>
      </c>
      <c r="E44" s="11">
        <v>60000</v>
      </c>
      <c r="F44" s="11">
        <v>60000</v>
      </c>
      <c r="G44" s="11">
        <v>60000</v>
      </c>
      <c r="H44" s="11">
        <v>60000</v>
      </c>
      <c r="I44" s="11">
        <v>60000</v>
      </c>
      <c r="J44" s="11">
        <v>50000</v>
      </c>
      <c r="K44" s="11">
        <f>I44-J44</f>
        <v>10000</v>
      </c>
      <c r="L44" s="11">
        <v>0</v>
      </c>
    </row>
    <row r="45" spans="1:12" s="6" customFormat="1" ht="33" x14ac:dyDescent="0.25">
      <c r="A45" s="10" t="s">
        <v>117</v>
      </c>
      <c r="B45" s="10" t="s">
        <v>118</v>
      </c>
      <c r="C45" s="10" t="s">
        <v>119</v>
      </c>
      <c r="D45" s="11">
        <f>D46+D52</f>
        <v>24628420</v>
      </c>
      <c r="E45" s="11">
        <f>E46+E52</f>
        <v>24628420</v>
      </c>
      <c r="F45" s="11">
        <f>F46+F52</f>
        <v>25049420</v>
      </c>
      <c r="G45" s="11">
        <f>G46+G52</f>
        <v>24797450</v>
      </c>
      <c r="H45" s="11">
        <f>H46+H52</f>
        <v>24797450</v>
      </c>
      <c r="I45" s="11">
        <f>I46+I52</f>
        <v>24797450</v>
      </c>
      <c r="J45" s="11">
        <f>J46+J52</f>
        <v>39477</v>
      </c>
      <c r="K45" s="11">
        <f>I45-J45</f>
        <v>24757973</v>
      </c>
      <c r="L45" s="11">
        <f>L46+L52</f>
        <v>372895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D47+D49+D51</f>
        <v>2055120</v>
      </c>
      <c r="E46" s="11">
        <f>E47+E49+E51</f>
        <v>2055120</v>
      </c>
      <c r="F46" s="11">
        <f>F47+F49+F51</f>
        <v>2137120</v>
      </c>
      <c r="G46" s="11">
        <f>G47+G49+G51</f>
        <v>2042150</v>
      </c>
      <c r="H46" s="11">
        <f>H47+H49+H51</f>
        <v>2042150</v>
      </c>
      <c r="I46" s="11">
        <f>I47+I49+I51</f>
        <v>2042150</v>
      </c>
      <c r="J46" s="11">
        <f>J47+J49+J51</f>
        <v>16660</v>
      </c>
      <c r="K46" s="11">
        <f>I46-J46</f>
        <v>2025490</v>
      </c>
      <c r="L46" s="11">
        <f>L47+L49+L51</f>
        <v>19011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f>D48</f>
        <v>0</v>
      </c>
      <c r="E47" s="11">
        <f>E48</f>
        <v>0</v>
      </c>
      <c r="F47" s="11">
        <f>F48</f>
        <v>82000</v>
      </c>
      <c r="G47" s="11">
        <f>G48</f>
        <v>62000</v>
      </c>
      <c r="H47" s="11">
        <f>H48</f>
        <v>62000</v>
      </c>
      <c r="I47" s="11">
        <f>I48</f>
        <v>62000</v>
      </c>
      <c r="J47" s="11">
        <f>J48</f>
        <v>0</v>
      </c>
      <c r="K47" s="11">
        <f>I47-J47</f>
        <v>62000</v>
      </c>
      <c r="L47" s="11">
        <f>L48</f>
        <v>0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82000</v>
      </c>
      <c r="G48" s="11">
        <v>62000</v>
      </c>
      <c r="H48" s="11">
        <v>62000</v>
      </c>
      <c r="I48" s="11">
        <v>62000</v>
      </c>
      <c r="J48" s="11">
        <v>0</v>
      </c>
      <c r="K48" s="11">
        <f>I48-J48</f>
        <v>62000</v>
      </c>
      <c r="L48" s="11">
        <v>0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f>D50</f>
        <v>1938500</v>
      </c>
      <c r="E49" s="11">
        <f>E50</f>
        <v>1938500</v>
      </c>
      <c r="F49" s="11">
        <f>F50</f>
        <v>1938500</v>
      </c>
      <c r="G49" s="11">
        <f>G50</f>
        <v>1938500</v>
      </c>
      <c r="H49" s="11">
        <f>H50</f>
        <v>1938500</v>
      </c>
      <c r="I49" s="11">
        <f>I50</f>
        <v>1938500</v>
      </c>
      <c r="J49" s="11">
        <f>J50</f>
        <v>0</v>
      </c>
      <c r="K49" s="11">
        <f>I49-J49</f>
        <v>1938500</v>
      </c>
      <c r="L49" s="11">
        <f>L50</f>
        <v>2498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1938500</v>
      </c>
      <c r="E50" s="11">
        <v>1938500</v>
      </c>
      <c r="F50" s="11">
        <v>1938500</v>
      </c>
      <c r="G50" s="11">
        <v>1938500</v>
      </c>
      <c r="H50" s="11">
        <v>1938500</v>
      </c>
      <c r="I50" s="11">
        <v>1938500</v>
      </c>
      <c r="J50" s="11">
        <v>0</v>
      </c>
      <c r="K50" s="11">
        <f>I50-J50</f>
        <v>1938500</v>
      </c>
      <c r="L50" s="11">
        <v>2498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v>116620</v>
      </c>
      <c r="E51" s="11">
        <v>116620</v>
      </c>
      <c r="F51" s="11">
        <v>116620</v>
      </c>
      <c r="G51" s="11">
        <v>41650</v>
      </c>
      <c r="H51" s="11">
        <v>41650</v>
      </c>
      <c r="I51" s="11">
        <v>41650</v>
      </c>
      <c r="J51" s="11">
        <v>16660</v>
      </c>
      <c r="K51" s="11">
        <f>I51-J51</f>
        <v>24990</v>
      </c>
      <c r="L51" s="11">
        <v>16513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+D53+D55</f>
        <v>22573300</v>
      </c>
      <c r="E52" s="11">
        <f>+E53+E55</f>
        <v>22573300</v>
      </c>
      <c r="F52" s="11">
        <f>+F53+F55</f>
        <v>22912300</v>
      </c>
      <c r="G52" s="11">
        <f>+G53+G55</f>
        <v>22755300</v>
      </c>
      <c r="H52" s="11">
        <f>+H53+H55</f>
        <v>22755300</v>
      </c>
      <c r="I52" s="11">
        <f>+I53+I55</f>
        <v>22755300</v>
      </c>
      <c r="J52" s="11">
        <f>+J53+J55</f>
        <v>22817</v>
      </c>
      <c r="K52" s="11">
        <f>I52-J52</f>
        <v>22732483</v>
      </c>
      <c r="L52" s="11">
        <f>+L53+L55</f>
        <v>353884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D54</f>
        <v>22573300</v>
      </c>
      <c r="E53" s="11">
        <f>E54</f>
        <v>22573300</v>
      </c>
      <c r="F53" s="11">
        <f>F54</f>
        <v>22912300</v>
      </c>
      <c r="G53" s="11">
        <f>G54</f>
        <v>22755300</v>
      </c>
      <c r="H53" s="11">
        <f>H54</f>
        <v>22755300</v>
      </c>
      <c r="I53" s="11">
        <f>I54</f>
        <v>22755300</v>
      </c>
      <c r="J53" s="11">
        <f>J54</f>
        <v>22817</v>
      </c>
      <c r="K53" s="11">
        <f>I53-J53</f>
        <v>22732483</v>
      </c>
      <c r="L53" s="11">
        <f>L54</f>
        <v>343174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22573300</v>
      </c>
      <c r="E54" s="11">
        <v>22573300</v>
      </c>
      <c r="F54" s="11">
        <v>22912300</v>
      </c>
      <c r="G54" s="11">
        <v>22755300</v>
      </c>
      <c r="H54" s="11">
        <v>22755300</v>
      </c>
      <c r="I54" s="11">
        <v>22755300</v>
      </c>
      <c r="J54" s="11">
        <v>22817</v>
      </c>
      <c r="K54" s="11">
        <f>I54-J54</f>
        <v>22732483</v>
      </c>
      <c r="L54" s="11">
        <v>343174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f>I55-J55</f>
        <v>0</v>
      </c>
      <c r="L55" s="11">
        <v>10710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+D57</f>
        <v>0</v>
      </c>
      <c r="E56" s="11">
        <f>+E57</f>
        <v>0</v>
      </c>
      <c r="F56" s="11">
        <f>+F57</f>
        <v>575000</v>
      </c>
      <c r="G56" s="11">
        <f>+G57</f>
        <v>144000</v>
      </c>
      <c r="H56" s="11">
        <f>+H57</f>
        <v>144000</v>
      </c>
      <c r="I56" s="11">
        <f>+I57</f>
        <v>144000</v>
      </c>
      <c r="J56" s="11">
        <f>+J57</f>
        <v>0</v>
      </c>
      <c r="K56" s="11">
        <f>I56-J56</f>
        <v>144000</v>
      </c>
      <c r="L56" s="11">
        <f>+L57</f>
        <v>17861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D58</f>
        <v>0</v>
      </c>
      <c r="E57" s="11">
        <f>E58</f>
        <v>0</v>
      </c>
      <c r="F57" s="11">
        <f>F58</f>
        <v>575000</v>
      </c>
      <c r="G57" s="11">
        <f>G58</f>
        <v>144000</v>
      </c>
      <c r="H57" s="11">
        <f>H58</f>
        <v>144000</v>
      </c>
      <c r="I57" s="11">
        <f>I58</f>
        <v>144000</v>
      </c>
      <c r="J57" s="11">
        <f>J58</f>
        <v>0</v>
      </c>
      <c r="K57" s="11">
        <f>I57-J57</f>
        <v>144000</v>
      </c>
      <c r="L57" s="11">
        <f>L58</f>
        <v>17861</v>
      </c>
    </row>
    <row r="58" spans="1:12" s="6" customFormat="1" ht="22.5" x14ac:dyDescent="0.25">
      <c r="A58" s="10" t="s">
        <v>156</v>
      </c>
      <c r="B58" s="10" t="s">
        <v>157</v>
      </c>
      <c r="C58" s="10" t="s">
        <v>158</v>
      </c>
      <c r="D58" s="11">
        <f>D59</f>
        <v>0</v>
      </c>
      <c r="E58" s="11">
        <f>E59</f>
        <v>0</v>
      </c>
      <c r="F58" s="11">
        <f>F59</f>
        <v>575000</v>
      </c>
      <c r="G58" s="11">
        <f>G59</f>
        <v>144000</v>
      </c>
      <c r="H58" s="11">
        <f>H59</f>
        <v>144000</v>
      </c>
      <c r="I58" s="11">
        <f>I59</f>
        <v>144000</v>
      </c>
      <c r="J58" s="11">
        <f>J59</f>
        <v>0</v>
      </c>
      <c r="K58" s="11">
        <f>I58-J58</f>
        <v>144000</v>
      </c>
      <c r="L58" s="11">
        <f>L59</f>
        <v>17861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575000</v>
      </c>
      <c r="G59" s="11">
        <v>144000</v>
      </c>
      <c r="H59" s="11">
        <v>144000</v>
      </c>
      <c r="I59" s="11">
        <v>144000</v>
      </c>
      <c r="J59" s="11">
        <v>0</v>
      </c>
      <c r="K59" s="11">
        <f>I59-J59</f>
        <v>144000</v>
      </c>
      <c r="L59" s="11">
        <v>17861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1777353</v>
      </c>
      <c r="K60" s="11">
        <f>I60-J60</f>
        <v>-1777353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1777353</v>
      </c>
      <c r="K61" s="11">
        <f>I61-J61</f>
        <v>-1777353</v>
      </c>
      <c r="L61" s="11">
        <v>0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1776753</v>
      </c>
      <c r="K62" s="11">
        <f>I62-J62</f>
        <v>-1776753</v>
      </c>
      <c r="L62" s="11">
        <v>0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600</v>
      </c>
      <c r="K63" s="11">
        <f>I63-J63</f>
        <v>-600</v>
      </c>
      <c r="L63" s="11">
        <v>0</v>
      </c>
    </row>
    <row r="64" spans="1:12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  <c r="L64" s="9"/>
    </row>
    <row r="65" spans="1:12" x14ac:dyDescent="0.25">
      <c r="A65" s="13" t="s">
        <v>174</v>
      </c>
      <c r="B65" s="13"/>
      <c r="C65" s="13"/>
      <c r="D65" s="13"/>
      <c r="E65" s="13" t="s">
        <v>176</v>
      </c>
      <c r="F65" s="13"/>
      <c r="G65" s="13"/>
      <c r="H65" s="13"/>
      <c r="I65" s="13" t="s">
        <v>177</v>
      </c>
      <c r="J65" s="13"/>
      <c r="K65" s="13"/>
      <c r="L65" s="13"/>
    </row>
    <row r="66" spans="1:12" x14ac:dyDescent="0.25">
      <c r="A66" s="3" t="s">
        <v>175</v>
      </c>
      <c r="B66" s="3"/>
      <c r="C66" s="3"/>
      <c r="D66" s="3"/>
      <c r="E66" s="3" t="s">
        <v>176</v>
      </c>
      <c r="F66" s="3"/>
      <c r="G66" s="3"/>
      <c r="H66" s="3"/>
      <c r="I66" s="3"/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4">
    <mergeCell ref="K6:K10"/>
    <mergeCell ref="L6:L10"/>
    <mergeCell ref="A65:D65"/>
    <mergeCell ref="A66:D66"/>
    <mergeCell ref="E65:H65"/>
    <mergeCell ref="E66:H66"/>
    <mergeCell ref="I65:L65"/>
    <mergeCell ref="I66:L66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2025-07-17T10:15:48Z</dcterms:created>
  <dcterms:modified xsi:type="dcterms:W3CDTF">2025-07-17T10:15:53Z</dcterms:modified>
</cp:coreProperties>
</file>