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1\"/>
    </mc:Choice>
  </mc:AlternateContent>
  <xr:revisionPtr revIDLastSave="0" documentId="8_{4C94EDFF-3CB9-4E14-A507-205B1712BD08}" xr6:coauthVersionLast="47" xr6:coauthVersionMax="47" xr10:uidLastSave="{00000000-0000-0000-0000-000000000000}"/>
  <bookViews>
    <workbookView xWindow="-120" yWindow="-120" windowWidth="29040" windowHeight="15720" activeTab="2" xr2:uid="{53940CB9-BCC5-408D-9281-0F233BF23AD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H17" i="3"/>
  <c r="D18" i="3"/>
  <c r="D17" i="3" s="1"/>
  <c r="E18" i="3"/>
  <c r="E17" i="3" s="1"/>
  <c r="G18" i="3"/>
  <c r="F18" i="3" s="1"/>
  <c r="K18" i="3" s="1"/>
  <c r="H18" i="3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F23" i="3"/>
  <c r="K23" i="3"/>
  <c r="F24" i="3"/>
  <c r="K24" i="3" s="1"/>
  <c r="D25" i="3"/>
  <c r="E25" i="3"/>
  <c r="G25" i="3"/>
  <c r="F25" i="3" s="1"/>
  <c r="K25" i="3" s="1"/>
  <c r="H25" i="3"/>
  <c r="H22" i="3" s="1"/>
  <c r="I25" i="3"/>
  <c r="I22" i="3" s="1"/>
  <c r="I21" i="3" s="1"/>
  <c r="I20" i="3" s="1"/>
  <c r="J25" i="3"/>
  <c r="J22" i="3" s="1"/>
  <c r="J21" i="3" s="1"/>
  <c r="J20" i="3" s="1"/>
  <c r="F26" i="3"/>
  <c r="K26" i="3" s="1"/>
  <c r="F27" i="3"/>
  <c r="K27" i="3"/>
  <c r="D29" i="3"/>
  <c r="D28" i="3" s="1"/>
  <c r="E29" i="3"/>
  <c r="E28" i="3" s="1"/>
  <c r="F29" i="3"/>
  <c r="K29" i="3" s="1"/>
  <c r="G29" i="3"/>
  <c r="G28" i="3" s="1"/>
  <c r="H29" i="3"/>
  <c r="H28" i="3" s="1"/>
  <c r="I29" i="3"/>
  <c r="I28" i="3" s="1"/>
  <c r="J29" i="3"/>
  <c r="J28" i="3" s="1"/>
  <c r="F30" i="3"/>
  <c r="K30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F27" i="2"/>
  <c r="K27" i="2" s="1"/>
  <c r="G27" i="2"/>
  <c r="H27" i="2"/>
  <c r="I27" i="2"/>
  <c r="J27" i="2"/>
  <c r="F28" i="2"/>
  <c r="K28" i="2"/>
  <c r="F29" i="2"/>
  <c r="K29" i="2" s="1"/>
  <c r="F30" i="2"/>
  <c r="K30" i="2" s="1"/>
  <c r="F31" i="2"/>
  <c r="K31" i="2"/>
  <c r="D33" i="2"/>
  <c r="E33" i="2"/>
  <c r="F33" i="2"/>
  <c r="K33" i="2" s="1"/>
  <c r="G33" i="2"/>
  <c r="H33" i="2"/>
  <c r="H32" i="2" s="1"/>
  <c r="I33" i="2"/>
  <c r="I32" i="2" s="1"/>
  <c r="J33" i="2"/>
  <c r="J32" i="2" s="1"/>
  <c r="F34" i="2"/>
  <c r="K34" i="2"/>
  <c r="F35" i="2"/>
  <c r="K35" i="2" s="1"/>
  <c r="F36" i="2"/>
  <c r="K36" i="2" s="1"/>
  <c r="H37" i="2"/>
  <c r="D38" i="2"/>
  <c r="D37" i="2" s="1"/>
  <c r="E38" i="2"/>
  <c r="E37" i="2" s="1"/>
  <c r="G38" i="2"/>
  <c r="F38" i="2" s="1"/>
  <c r="K38" i="2" s="1"/>
  <c r="H38" i="2"/>
  <c r="I38" i="2"/>
  <c r="I37" i="2" s="1"/>
  <c r="J38" i="2"/>
  <c r="J37" i="2" s="1"/>
  <c r="F39" i="2"/>
  <c r="K39" i="2"/>
  <c r="F40" i="2"/>
  <c r="K40" i="2"/>
  <c r="D44" i="2"/>
  <c r="D43" i="2" s="1"/>
  <c r="D42" i="2" s="1"/>
  <c r="E44" i="2"/>
  <c r="E43" i="2" s="1"/>
  <c r="E42" i="2" s="1"/>
  <c r="E41" i="2" s="1"/>
  <c r="F44" i="2"/>
  <c r="G44" i="2"/>
  <c r="G43" i="2" s="1"/>
  <c r="H44" i="2"/>
  <c r="H43" i="2" s="1"/>
  <c r="H42" i="2" s="1"/>
  <c r="I44" i="2"/>
  <c r="I43" i="2" s="1"/>
  <c r="I42" i="2" s="1"/>
  <c r="J44" i="2"/>
  <c r="J43" i="2" s="1"/>
  <c r="J42" i="2" s="1"/>
  <c r="K44" i="2"/>
  <c r="F45" i="2"/>
  <c r="K45" i="2" s="1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 s="1"/>
  <c r="D50" i="2"/>
  <c r="E50" i="2"/>
  <c r="G50" i="2"/>
  <c r="F50" i="2" s="1"/>
  <c r="K50" i="2" s="1"/>
  <c r="H50" i="2"/>
  <c r="I50" i="2"/>
  <c r="J50" i="2"/>
  <c r="F51" i="2"/>
  <c r="K51" i="2"/>
  <c r="F52" i="2"/>
  <c r="K52" i="2"/>
  <c r="D53" i="2"/>
  <c r="E53" i="2"/>
  <c r="F53" i="2"/>
  <c r="G53" i="2"/>
  <c r="H53" i="2"/>
  <c r="I53" i="2"/>
  <c r="J53" i="2"/>
  <c r="K53" i="2"/>
  <c r="F54" i="2"/>
  <c r="K54" i="2" s="1"/>
  <c r="D57" i="2"/>
  <c r="D56" i="2" s="1"/>
  <c r="D55" i="2" s="1"/>
  <c r="E57" i="2"/>
  <c r="E56" i="2" s="1"/>
  <c r="E55" i="2" s="1"/>
  <c r="G57" i="2"/>
  <c r="F57" i="2" s="1"/>
  <c r="K57" i="2" s="1"/>
  <c r="H57" i="2"/>
  <c r="H56" i="2" s="1"/>
  <c r="H55" i="2" s="1"/>
  <c r="I57" i="2"/>
  <c r="I56" i="2" s="1"/>
  <c r="I55" i="2" s="1"/>
  <c r="J57" i="2"/>
  <c r="J56" i="2" s="1"/>
  <c r="J55" i="2" s="1"/>
  <c r="F58" i="2"/>
  <c r="K58" i="2" s="1"/>
  <c r="F59" i="2"/>
  <c r="K59" i="2"/>
  <c r="D60" i="2"/>
  <c r="E60" i="2"/>
  <c r="F60" i="2"/>
  <c r="K60" i="2" s="1"/>
  <c r="G60" i="2"/>
  <c r="G56" i="2" s="1"/>
  <c r="H60" i="2"/>
  <c r="I60" i="2"/>
  <c r="J60" i="2"/>
  <c r="F61" i="2"/>
  <c r="K61" i="2"/>
  <c r="I16" i="1"/>
  <c r="I15" i="1" s="1"/>
  <c r="J16" i="1"/>
  <c r="J15" i="1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J17" i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F28" i="1"/>
  <c r="K28" i="1" s="1"/>
  <c r="G28" i="1"/>
  <c r="H28" i="1"/>
  <c r="I28" i="1"/>
  <c r="J28" i="1"/>
  <c r="F29" i="1"/>
  <c r="K29" i="1"/>
  <c r="F30" i="1"/>
  <c r="K30" i="1" s="1"/>
  <c r="F31" i="1"/>
  <c r="K31" i="1" s="1"/>
  <c r="F32" i="1"/>
  <c r="K32" i="1"/>
  <c r="D34" i="1"/>
  <c r="E34" i="1"/>
  <c r="F34" i="1"/>
  <c r="K34" i="1" s="1"/>
  <c r="G34" i="1"/>
  <c r="H34" i="1"/>
  <c r="H33" i="1" s="1"/>
  <c r="I34" i="1"/>
  <c r="I33" i="1" s="1"/>
  <c r="J34" i="1"/>
  <c r="F35" i="1"/>
  <c r="K35" i="1"/>
  <c r="F36" i="1"/>
  <c r="K36" i="1" s="1"/>
  <c r="F37" i="1"/>
  <c r="K37" i="1" s="1"/>
  <c r="D39" i="1"/>
  <c r="D38" i="1" s="1"/>
  <c r="E39" i="1"/>
  <c r="E38" i="1" s="1"/>
  <c r="G39" i="1"/>
  <c r="G38" i="1" s="1"/>
  <c r="F38" i="1" s="1"/>
  <c r="K38" i="1" s="1"/>
  <c r="H39" i="1"/>
  <c r="H38" i="1" s="1"/>
  <c r="I39" i="1"/>
  <c r="I38" i="1" s="1"/>
  <c r="J39" i="1"/>
  <c r="J38" i="1" s="1"/>
  <c r="F40" i="1"/>
  <c r="K40" i="1"/>
  <c r="F41" i="1"/>
  <c r="K41" i="1"/>
  <c r="D44" i="1"/>
  <c r="D43" i="1" s="1"/>
  <c r="D42" i="1" s="1"/>
  <c r="D45" i="1"/>
  <c r="E45" i="1"/>
  <c r="E44" i="1" s="1"/>
  <c r="E43" i="1" s="1"/>
  <c r="F45" i="1"/>
  <c r="G45" i="1"/>
  <c r="G44" i="1" s="1"/>
  <c r="H45" i="1"/>
  <c r="H44" i="1" s="1"/>
  <c r="H43" i="1" s="1"/>
  <c r="I45" i="1"/>
  <c r="I44" i="1" s="1"/>
  <c r="I43" i="1" s="1"/>
  <c r="I42" i="1" s="1"/>
  <c r="J45" i="1"/>
  <c r="J44" i="1" s="1"/>
  <c r="J43" i="1" s="1"/>
  <c r="K45" i="1"/>
  <c r="F46" i="1"/>
  <c r="K46" i="1" s="1"/>
  <c r="I48" i="1"/>
  <c r="I47" i="1" s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J49" i="1"/>
  <c r="J48" i="1" s="1"/>
  <c r="J47" i="1" s="1"/>
  <c r="F50" i="1"/>
  <c r="K50" i="1" s="1"/>
  <c r="D51" i="1"/>
  <c r="E51" i="1"/>
  <c r="G51" i="1"/>
  <c r="F51" i="1" s="1"/>
  <c r="K51" i="1" s="1"/>
  <c r="H51" i="1"/>
  <c r="I51" i="1"/>
  <c r="J51" i="1"/>
  <c r="F52" i="1"/>
  <c r="K52" i="1"/>
  <c r="F53" i="1"/>
  <c r="K53" i="1"/>
  <c r="F54" i="1"/>
  <c r="K54" i="1" s="1"/>
  <c r="F55" i="1"/>
  <c r="K55" i="1" s="1"/>
  <c r="D57" i="1"/>
  <c r="D56" i="1" s="1"/>
  <c r="E57" i="1"/>
  <c r="E56" i="1" s="1"/>
  <c r="G57" i="1"/>
  <c r="G56" i="1" s="1"/>
  <c r="F56" i="1" s="1"/>
  <c r="K56" i="1" s="1"/>
  <c r="H57" i="1"/>
  <c r="H56" i="1" s="1"/>
  <c r="I57" i="1"/>
  <c r="I56" i="1" s="1"/>
  <c r="J57" i="1"/>
  <c r="J56" i="1" s="1"/>
  <c r="F58" i="1"/>
  <c r="K58" i="1"/>
  <c r="F62" i="1"/>
  <c r="K62" i="1"/>
  <c r="F63" i="1"/>
  <c r="K63" i="1" s="1"/>
  <c r="F64" i="1"/>
  <c r="K64" i="1" s="1"/>
  <c r="F65" i="1"/>
  <c r="K65" i="1"/>
  <c r="D66" i="1"/>
  <c r="D61" i="1" s="1"/>
  <c r="D60" i="1" s="1"/>
  <c r="D59" i="1" s="1"/>
  <c r="E66" i="1"/>
  <c r="E61" i="1" s="1"/>
  <c r="E60" i="1" s="1"/>
  <c r="E59" i="1" s="1"/>
  <c r="F66" i="1"/>
  <c r="K66" i="1" s="1"/>
  <c r="G66" i="1"/>
  <c r="G61" i="1" s="1"/>
  <c r="H66" i="1"/>
  <c r="H61" i="1" s="1"/>
  <c r="H60" i="1" s="1"/>
  <c r="H59" i="1" s="1"/>
  <c r="I66" i="1"/>
  <c r="I61" i="1" s="1"/>
  <c r="I60" i="1" s="1"/>
  <c r="I59" i="1" s="1"/>
  <c r="J66" i="1"/>
  <c r="J61" i="1" s="1"/>
  <c r="J60" i="1" s="1"/>
  <c r="J59" i="1" s="1"/>
  <c r="F67" i="1"/>
  <c r="K67" i="1"/>
  <c r="F68" i="1"/>
  <c r="K68" i="1" s="1"/>
  <c r="D69" i="1"/>
  <c r="E69" i="1"/>
  <c r="G69" i="1"/>
  <c r="F69" i="1" s="1"/>
  <c r="K69" i="1" s="1"/>
  <c r="H69" i="1"/>
  <c r="I69" i="1"/>
  <c r="J69" i="1"/>
  <c r="F70" i="1"/>
  <c r="K70" i="1" s="1"/>
  <c r="D72" i="1"/>
  <c r="D71" i="1" s="1"/>
  <c r="E72" i="1"/>
  <c r="E71" i="1" s="1"/>
  <c r="G72" i="1"/>
  <c r="G71" i="1" s="1"/>
  <c r="H72" i="1"/>
  <c r="H71" i="1" s="1"/>
  <c r="I72" i="1"/>
  <c r="I71" i="1" s="1"/>
  <c r="J72" i="1"/>
  <c r="J71" i="1" s="1"/>
  <c r="F73" i="1"/>
  <c r="K73" i="1"/>
  <c r="I11" i="3" l="1"/>
  <c r="J11" i="3"/>
  <c r="G20" i="3"/>
  <c r="F20" i="3" s="1"/>
  <c r="K20" i="3" s="1"/>
  <c r="H21" i="3"/>
  <c r="H20" i="3" s="1"/>
  <c r="H11" i="3" s="1"/>
  <c r="F22" i="3"/>
  <c r="K22" i="3" s="1"/>
  <c r="E11" i="3"/>
  <c r="F28" i="3"/>
  <c r="K28" i="3" s="1"/>
  <c r="D11" i="3"/>
  <c r="G17" i="3"/>
  <c r="F17" i="3" s="1"/>
  <c r="K17" i="3" s="1"/>
  <c r="G14" i="3"/>
  <c r="J13" i="2"/>
  <c r="J41" i="2"/>
  <c r="I13" i="2"/>
  <c r="I12" i="2" s="1"/>
  <c r="I11" i="2" s="1"/>
  <c r="I41" i="2"/>
  <c r="G32" i="2"/>
  <c r="F32" i="2" s="1"/>
  <c r="K32" i="2" s="1"/>
  <c r="H13" i="2"/>
  <c r="H12" i="2" s="1"/>
  <c r="H11" i="2" s="1"/>
  <c r="F56" i="2"/>
  <c r="K56" i="2" s="1"/>
  <c r="G55" i="2"/>
  <c r="F55" i="2" s="1"/>
  <c r="K55" i="2" s="1"/>
  <c r="H41" i="2"/>
  <c r="E32" i="2"/>
  <c r="E13" i="2"/>
  <c r="E12" i="2" s="1"/>
  <c r="E11" i="2" s="1"/>
  <c r="D41" i="2"/>
  <c r="F43" i="2"/>
  <c r="K43" i="2" s="1"/>
  <c r="G42" i="2"/>
  <c r="D32" i="2"/>
  <c r="D13" i="2"/>
  <c r="D12" i="2" s="1"/>
  <c r="D11" i="2" s="1"/>
  <c r="G37" i="2"/>
  <c r="F37" i="2" s="1"/>
  <c r="K37" i="2" s="1"/>
  <c r="G47" i="2"/>
  <c r="G23" i="2"/>
  <c r="G15" i="2"/>
  <c r="H14" i="1"/>
  <c r="G33" i="1"/>
  <c r="F33" i="1" s="1"/>
  <c r="H42" i="1"/>
  <c r="F44" i="1"/>
  <c r="K44" i="1" s="1"/>
  <c r="G43" i="1"/>
  <c r="E14" i="1"/>
  <c r="E13" i="1" s="1"/>
  <c r="F61" i="1"/>
  <c r="K61" i="1" s="1"/>
  <c r="G60" i="1"/>
  <c r="E33" i="1"/>
  <c r="D33" i="1"/>
  <c r="D14" i="1"/>
  <c r="D13" i="1" s="1"/>
  <c r="F71" i="1"/>
  <c r="K71" i="1" s="1"/>
  <c r="E42" i="1"/>
  <c r="J42" i="1"/>
  <c r="J33" i="1"/>
  <c r="J14" i="1" s="1"/>
  <c r="J13" i="1" s="1"/>
  <c r="I14" i="1"/>
  <c r="I13" i="1" s="1"/>
  <c r="F72" i="1"/>
  <c r="K72" i="1" s="1"/>
  <c r="F57" i="1"/>
  <c r="K57" i="1" s="1"/>
  <c r="F39" i="1"/>
  <c r="K39" i="1" s="1"/>
  <c r="G48" i="1"/>
  <c r="G24" i="1"/>
  <c r="G16" i="1"/>
  <c r="F21" i="3" l="1"/>
  <c r="K21" i="3" s="1"/>
  <c r="F14" i="3"/>
  <c r="K14" i="3" s="1"/>
  <c r="G13" i="3"/>
  <c r="F42" i="2"/>
  <c r="K42" i="2" s="1"/>
  <c r="F23" i="2"/>
  <c r="K23" i="2" s="1"/>
  <c r="G22" i="2"/>
  <c r="F22" i="2" s="1"/>
  <c r="K22" i="2" s="1"/>
  <c r="F15" i="2"/>
  <c r="K15" i="2" s="1"/>
  <c r="G14" i="2"/>
  <c r="F47" i="2"/>
  <c r="K47" i="2" s="1"/>
  <c r="G46" i="2"/>
  <c r="F46" i="2" s="1"/>
  <c r="K46" i="2" s="1"/>
  <c r="J12" i="2"/>
  <c r="J11" i="2" s="1"/>
  <c r="J11" i="1"/>
  <c r="J12" i="1"/>
  <c r="G59" i="1"/>
  <c r="F59" i="1" s="1"/>
  <c r="K59" i="1" s="1"/>
  <c r="F60" i="1"/>
  <c r="K60" i="1" s="1"/>
  <c r="F24" i="1"/>
  <c r="K24" i="1" s="1"/>
  <c r="G23" i="1"/>
  <c r="F23" i="1" s="1"/>
  <c r="K23" i="1" s="1"/>
  <c r="F48" i="1"/>
  <c r="K48" i="1" s="1"/>
  <c r="G47" i="1"/>
  <c r="F47" i="1" s="1"/>
  <c r="K47" i="1" s="1"/>
  <c r="F43" i="1"/>
  <c r="K43" i="1" s="1"/>
  <c r="F16" i="1"/>
  <c r="K16" i="1" s="1"/>
  <c r="G15" i="1"/>
  <c r="E11" i="1"/>
  <c r="E12" i="1"/>
  <c r="K33" i="1"/>
  <c r="D11" i="1"/>
  <c r="D12" i="1"/>
  <c r="I12" i="1"/>
  <c r="I11" i="1"/>
  <c r="H13" i="1"/>
  <c r="F13" i="3" l="1"/>
  <c r="K13" i="3" s="1"/>
  <c r="G12" i="3"/>
  <c r="F14" i="2"/>
  <c r="K14" i="2" s="1"/>
  <c r="G13" i="2"/>
  <c r="G41" i="2"/>
  <c r="F41" i="2" s="1"/>
  <c r="K41" i="2" s="1"/>
  <c r="H11" i="1"/>
  <c r="H12" i="1"/>
  <c r="F15" i="1"/>
  <c r="K15" i="1" s="1"/>
  <c r="G14" i="1"/>
  <c r="G42" i="1"/>
  <c r="F42" i="1" s="1"/>
  <c r="K42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<sst xmlns="http://schemas.openxmlformats.org/spreadsheetml/2006/main" count="474" uniqueCount="253">
  <si>
    <t>CENTRALIZAT</t>
  </si>
  <si>
    <t xml:space="preserve"> Anexa 12</t>
  </si>
  <si>
    <t>Cont de executie - Venituri - Bugetul local</t>
  </si>
  <si>
    <t>Trimestrul: 1,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</si>
  <si>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</si>
  <si>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</si>
  <si>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</si>
  <si>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</si>
  <si>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</si>
  <si>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</si>
  <si>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</si>
  <si>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</si>
  <si>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</si>
  <si>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</si>
  <si>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</si>
  <si>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</si>
  <si>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</si>
  <si>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</si>
  <si>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</si>
  <si>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</si>
  <si>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</si>
  <si>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</si>
  <si>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</si>
  <si>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</si>
  <si>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</si>
  <si>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</si>
  <si>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</si>
  <si>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</si>
  <si>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</si>
  <si>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</si>
  <si>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</si>
  <si>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</si>
  <si>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</si>
  <si>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</si>
  <si>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</si>
  <si>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</si>
  <si>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</si>
  <si>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</si>
  <si>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</si>
  <si>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</si>
  <si>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</si>
  <si>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</si>
  <si>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</si>
  <si>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</si>
  <si>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</si>
  <si>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</si>
  <si>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</si>
  <si>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</si>
  <si>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</si>
  <si>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</si>
  <si>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</si>
  <si>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</si>
  <si>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</si>
  <si>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</si>
  <si>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</si>
  <si>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</si>
  <si>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</si>
  <si>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</si>
  <si>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</si>
  <si>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</si>
  <si>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</si>
  <si>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</si>
  <si>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</si>
  <si>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</si>
  <si>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</si>
  <si>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</si>
  <si>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</si>
  <si>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</si>
  <si>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</si>
  <si>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</si>
  <si>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</si>
  <si>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</si>
  <si>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</si>
  <si>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</si>
  <si>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</si>
  <si>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</si>
  <si>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</si>
  <si>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</si>
  <si>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</si>
  <si>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</si>
  <si>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</si>
  <si>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</si>
  <si>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32</t>
  </si>
  <si>
    <t xml:space="preserve">Alte impozite si taxe  pe proprietate </t>
  </si>
  <si>
    <t>07.02.50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</si>
  <si>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</si>
  <si>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</si>
  <si>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</si>
  <si>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</si>
  <si>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</si>
  <si>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</si>
  <si>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</si>
  <si>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</si>
  <si>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</si>
  <si>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</si>
  <si>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</si>
  <si>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</si>
  <si>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</si>
  <si>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</si>
  <si>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</si>
  <si>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</si>
  <si>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</si>
  <si>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</si>
  <si>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</si>
  <si>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</si>
  <si>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</si>
  <si>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</si>
  <si>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</si>
  <si>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</si>
  <si>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</si>
  <si>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</si>
  <si>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</si>
  <si>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</si>
  <si>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</si>
  <si>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</si>
  <si>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</si>
  <si>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</si>
  <si>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</si>
  <si>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</si>
  <si>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</si>
  <si>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</si>
  <si>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</si>
  <si>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</si>
  <si>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</si>
  <si>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</si>
  <si>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</si>
  <si>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</si>
  <si>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</si>
  <si>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</si>
  <si>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</si>
  <si>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</si>
  <si>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</si>
  <si>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</si>
  <si>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</si>
  <si>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</si>
  <si>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</si>
  <si>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</si>
  <si>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</si>
  <si>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</si>
  <si>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</si>
  <si>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</si>
  <si>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</si>
  <si>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</si>
  <si>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</si>
  <si>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</si>
  <si>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</si>
  <si>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</si>
  <si>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</si>
  <si>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</si>
  <si>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</si>
  <si>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</si>
  <si>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</si>
  <si>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</si>
  <si>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</si>
  <si>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</si>
  <si>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</si>
  <si>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</si>
  <si>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</si>
  <si>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</si>
  <si>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</si>
  <si>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</si>
  <si>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</si>
  <si>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</si>
  <si>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</si>
  <si>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</si>
  <si>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</si>
  <si>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</si>
  <si>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</si>
  <si>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</si>
  <si>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</si>
  <si>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</si>
  <si>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</si>
  <si>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</si>
  <si>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</si>
  <si>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</si>
  <si>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</si>
  <si>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</si>
  <si>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</si>
  <si>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</si>
  <si>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</si>
  <si>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</si>
  <si>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</si>
  <si>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</si>
  <si>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</si>
  <si>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</si>
  <si>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</si>
  <si>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</si>
  <si>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</si>
  <si>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</si>
  <si>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</si>
  <si>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</si>
  <si>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</si>
  <si>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</si>
  <si>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240</t>
  </si>
  <si>
    <t>Subventii de la alte administratii (cod. 43.02.01+43.02.04+43.02.07+43.02.08+43.02.20+43.02.21)</t>
  </si>
  <si>
    <t>43.02</t>
  </si>
  <si>
    <t>244</t>
  </si>
  <si>
    <t>Subventii primite  de la bugetele consiliilor locale si judetene pentru ajutoare  în situatii de extrema dificultate</t>
  </si>
  <si>
    <t>43.02.08</t>
  </si>
  <si>
    <t>362</t>
  </si>
  <si>
    <t>Sume primite de la UE/alti donatori in contul platilor efectuate si prefinantari aferente cadrului financiar 2014-2020</t>
  </si>
  <si>
    <t>48.02</t>
  </si>
  <si>
    <t>375</t>
  </si>
  <si>
    <t xml:space="preserve">Fondul European Agricol de Dezvoltare Rurala  (FEADR)  (cod 48.02.04.01+48.02.04.02+48.02.04.03) </t>
  </si>
  <si>
    <t>48.02.04</t>
  </si>
  <si>
    <t>376</t>
  </si>
  <si>
    <t xml:space="preserve">  Sume primite în contul plăţilor efectuate în anul curent</t>
  </si>
  <si>
    <t>48.02.04.01</t>
  </si>
  <si>
    <t>PRIMAR</t>
  </si>
  <si>
    <t>MILER AURELIAN</t>
  </si>
  <si>
    <t>,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</si>
  <si>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</si>
  <si>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</si>
  <si>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</si>
  <si>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</si>
  <si>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</si>
  <si>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</si>
  <si>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31</t>
  </si>
  <si>
    <t>35</t>
  </si>
  <si>
    <t>37</t>
  </si>
  <si>
    <t>46</t>
  </si>
  <si>
    <t>47</t>
  </si>
  <si>
    <t>55</t>
  </si>
  <si>
    <t>56</t>
  </si>
  <si>
    <t>60</t>
  </si>
  <si>
    <t>64</t>
  </si>
  <si>
    <t>71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</si>
  <si>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</si>
  <si>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</si>
  <si>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</si>
  <si>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</si>
  <si>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</si>
  <si>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</si>
  <si>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</si>
  <si>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</si>
  <si>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</si>
  <si>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</si>
  <si>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</si>
  <si>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</si>
  <si>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</si>
  <si>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149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</si>
  <si>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</si>
  <si>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</si>
  <si>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</si>
  <si>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</si>
  <si>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</si>
  <si>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</si>
  <si>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83</t>
  </si>
  <si>
    <t>91</t>
  </si>
  <si>
    <t>92</t>
  </si>
  <si>
    <t>94</t>
  </si>
  <si>
    <t>234</t>
  </si>
  <si>
    <t>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</si>
</sst>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50B9-E236-43A2-B713-B54DF65FE00C}">
  <dimension ref="A1:T14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D13+D56+D59+D71</f>
        <v>38557800</v>
      </c>
      <c r="E11" s="11">
        <f>E13+E56+E59+E71</f>
        <v>30880800</v>
      </c>
      <c r="F11" s="11">
        <f>G11+H11</f>
        <v>6149177</v>
      </c>
      <c r="G11" s="11">
        <f>G13+G56+G59+G71</f>
        <v>1478518</v>
      </c>
      <c r="H11" s="11">
        <f>H13+H56+H59+H71</f>
        <v>4670659</v>
      </c>
      <c r="I11" s="11">
        <f>I13+I56+I59+I71</f>
        <v>3580955</v>
      </c>
      <c r="J11" s="11">
        <f>J13+J56+J59+J71</f>
        <v>0</v>
      </c>
      <c r="K11" s="11">
        <f>F11-I11-J11</f>
        <v>2568222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3110000</v>
      </c>
      <c r="E12" s="11">
        <f>E13-E34</f>
        <v>1099000</v>
      </c>
      <c r="F12" s="11">
        <f>G12+H12</f>
        <v>3335919</v>
      </c>
      <c r="G12" s="11">
        <f>G13-G34</f>
        <v>1478518</v>
      </c>
      <c r="H12" s="11">
        <f>H13-H34</f>
        <v>1857401</v>
      </c>
      <c r="I12" s="11">
        <f>I13-I34</f>
        <v>767697</v>
      </c>
      <c r="J12" s="11">
        <f>J13-J34</f>
        <v>0</v>
      </c>
      <c r="K12" s="11">
        <f>F12-I12-J12</f>
        <v>2568222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D14+D42</f>
        <v>10326000</v>
      </c>
      <c r="E13" s="11">
        <f>E14+E42</f>
        <v>2896000</v>
      </c>
      <c r="F13" s="11">
        <f>G13+H13</f>
        <v>4995919</v>
      </c>
      <c r="G13" s="11">
        <f>G14+G42</f>
        <v>1478518</v>
      </c>
      <c r="H13" s="11">
        <f>H14+H42</f>
        <v>3517401</v>
      </c>
      <c r="I13" s="11">
        <f>I14+I42</f>
        <v>2427697</v>
      </c>
      <c r="J13" s="11">
        <f>J14+J42</f>
        <v>0</v>
      </c>
      <c r="K13" s="11">
        <f>F13-I13-J13</f>
        <v>2568222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</f>
        <v>9814000</v>
      </c>
      <c r="E14" s="11">
        <f>E15+E23+E33</f>
        <v>2680000</v>
      </c>
      <c r="F14" s="11">
        <f>G14+H14</f>
        <v>3741066</v>
      </c>
      <c r="G14" s="11">
        <f>G15+G23+G33</f>
        <v>681154</v>
      </c>
      <c r="H14" s="11">
        <f>H15+H23+H33</f>
        <v>3059912</v>
      </c>
      <c r="I14" s="11">
        <f>I15+I23+I33</f>
        <v>2303756</v>
      </c>
      <c r="J14" s="11">
        <f>J15+J23+J33</f>
        <v>0</v>
      </c>
      <c r="K14" s="11">
        <f>F14-I14-J14</f>
        <v>1437310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1450000</v>
      </c>
      <c r="E15" s="11">
        <f>+E16</f>
        <v>363000</v>
      </c>
      <c r="F15" s="11">
        <f>G15+H15</f>
        <v>354134</v>
      </c>
      <c r="G15" s="11">
        <f>+G16</f>
        <v>0</v>
      </c>
      <c r="H15" s="11">
        <f>+H16</f>
        <v>354134</v>
      </c>
      <c r="I15" s="11">
        <f>+I16</f>
        <v>354134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1450000</v>
      </c>
      <c r="E16" s="11">
        <f>E17+E19</f>
        <v>363000</v>
      </c>
      <c r="F16" s="11">
        <f>G16+H16</f>
        <v>354134</v>
      </c>
      <c r="G16" s="11">
        <f>G17+G19</f>
        <v>0</v>
      </c>
      <c r="H16" s="11">
        <f>H17+H19</f>
        <v>354134</v>
      </c>
      <c r="I16" s="11">
        <f>I17+I19</f>
        <v>354134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30216</v>
      </c>
      <c r="G17" s="11">
        <f>+G18</f>
        <v>0</v>
      </c>
      <c r="H17" s="11">
        <f>+H18</f>
        <v>30216</v>
      </c>
      <c r="I17" s="11">
        <f>+I18</f>
        <v>30216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30216</v>
      </c>
      <c r="G18" s="11">
        <v>0</v>
      </c>
      <c r="H18" s="11">
        <v>30216</v>
      </c>
      <c r="I18" s="11">
        <v>30216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1450000</v>
      </c>
      <c r="E19" s="11">
        <f>E20+E21+E22</f>
        <v>363000</v>
      </c>
      <c r="F19" s="11">
        <f>G19+H19</f>
        <v>323918</v>
      </c>
      <c r="G19" s="11">
        <f>G20+G21+G22</f>
        <v>0</v>
      </c>
      <c r="H19" s="11">
        <f>H20+H21+H22</f>
        <v>323918</v>
      </c>
      <c r="I19" s="11">
        <f>I20+I21+I22</f>
        <v>323918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620000</v>
      </c>
      <c r="E20" s="11">
        <v>155000</v>
      </c>
      <c r="F20" s="11">
        <f>G20+H20</f>
        <v>105574</v>
      </c>
      <c r="G20" s="11">
        <v>0</v>
      </c>
      <c r="H20" s="11">
        <v>105574</v>
      </c>
      <c r="I20" s="11">
        <v>105574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255000</v>
      </c>
      <c r="E21" s="11">
        <v>64000</v>
      </c>
      <c r="F21" s="11">
        <f>G21+H21</f>
        <v>73968</v>
      </c>
      <c r="G21" s="11">
        <v>0</v>
      </c>
      <c r="H21" s="11">
        <v>73968</v>
      </c>
      <c r="I21" s="11">
        <v>73968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575000</v>
      </c>
      <c r="E22" s="11">
        <v>144000</v>
      </c>
      <c r="F22" s="11">
        <f>G22+H22</f>
        <v>144376</v>
      </c>
      <c r="G22" s="11">
        <v>0</v>
      </c>
      <c r="H22" s="11">
        <v>144376</v>
      </c>
      <c r="I22" s="11">
        <v>144376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922000</v>
      </c>
      <c r="E23" s="11">
        <f>E24</f>
        <v>417000</v>
      </c>
      <c r="F23" s="11">
        <f>G23+H23</f>
        <v>1370108</v>
      </c>
      <c r="G23" s="11">
        <f>G24</f>
        <v>518310</v>
      </c>
      <c r="H23" s="11">
        <f>H24</f>
        <v>851798</v>
      </c>
      <c r="I23" s="11">
        <f>I24</f>
        <v>260524</v>
      </c>
      <c r="J23" s="11">
        <f>J24</f>
        <v>0</v>
      </c>
      <c r="K23" s="11">
        <f>F23-I23-J23</f>
        <v>1109584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922000</v>
      </c>
      <c r="E24" s="11">
        <f>E25+E28+E32</f>
        <v>417000</v>
      </c>
      <c r="F24" s="11">
        <f>G24+H24</f>
        <v>1370108</v>
      </c>
      <c r="G24" s="11">
        <f>G25+G28+G32</f>
        <v>518310</v>
      </c>
      <c r="H24" s="11">
        <f>H25+H28+H32</f>
        <v>851798</v>
      </c>
      <c r="I24" s="11">
        <f>I25+I28+I32</f>
        <v>260524</v>
      </c>
      <c r="J24" s="11">
        <f>J25+J28+J32</f>
        <v>0</v>
      </c>
      <c r="K24" s="11">
        <f>F24-I24-J24</f>
        <v>1109584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520000</v>
      </c>
      <c r="E25" s="11">
        <f>E26+E27</f>
        <v>230000</v>
      </c>
      <c r="F25" s="11">
        <f>G25+H25</f>
        <v>546643</v>
      </c>
      <c r="G25" s="11">
        <f>G26+G27</f>
        <v>53475</v>
      </c>
      <c r="H25" s="11">
        <f>H26+H27</f>
        <v>493168</v>
      </c>
      <c r="I25" s="11">
        <f>I26+I27</f>
        <v>80035</v>
      </c>
      <c r="J25" s="11">
        <f>J26+J27</f>
        <v>0</v>
      </c>
      <c r="K25" s="11">
        <f>F25-I25-J25</f>
        <v>466608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80000</v>
      </c>
      <c r="E26" s="11">
        <v>30000</v>
      </c>
      <c r="F26" s="11">
        <f>G26+H26</f>
        <v>109296</v>
      </c>
      <c r="G26" s="11">
        <v>53079</v>
      </c>
      <c r="H26" s="11">
        <v>56217</v>
      </c>
      <c r="I26" s="11">
        <v>23952</v>
      </c>
      <c r="J26" s="11">
        <v>0</v>
      </c>
      <c r="K26" s="11">
        <f>F26-I26-J26</f>
        <v>85344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440000</v>
      </c>
      <c r="E27" s="11">
        <v>200000</v>
      </c>
      <c r="F27" s="11">
        <f>G27+H27</f>
        <v>437347</v>
      </c>
      <c r="G27" s="11">
        <v>396</v>
      </c>
      <c r="H27" s="11">
        <v>436951</v>
      </c>
      <c r="I27" s="11">
        <v>56083</v>
      </c>
      <c r="J27" s="11">
        <v>0</v>
      </c>
      <c r="K27" s="11">
        <f>F27-I27-J27</f>
        <v>381264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392000</v>
      </c>
      <c r="E28" s="11">
        <f>E29+E30+E31</f>
        <v>182000</v>
      </c>
      <c r="F28" s="11">
        <f>G28+H28</f>
        <v>799654</v>
      </c>
      <c r="G28" s="11">
        <f>G29+G30+G31</f>
        <v>453233</v>
      </c>
      <c r="H28" s="11">
        <f>H29+H30+H31</f>
        <v>346421</v>
      </c>
      <c r="I28" s="11">
        <f>I29+I30+I31</f>
        <v>173055</v>
      </c>
      <c r="J28" s="11">
        <f>J29+J30+J31</f>
        <v>0</v>
      </c>
      <c r="K28" s="11">
        <f>F28-I28-J28</f>
        <v>626599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90000</v>
      </c>
      <c r="E29" s="11">
        <v>30000</v>
      </c>
      <c r="F29" s="11">
        <f>G29+H29</f>
        <v>175792</v>
      </c>
      <c r="G29" s="11">
        <v>102037</v>
      </c>
      <c r="H29" s="11">
        <v>73755</v>
      </c>
      <c r="I29" s="11">
        <v>31523</v>
      </c>
      <c r="J29" s="11">
        <v>0</v>
      </c>
      <c r="K29" s="11">
        <f>F29-I29-J29</f>
        <v>144269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2000</v>
      </c>
      <c r="E30" s="11">
        <v>2000</v>
      </c>
      <c r="F30" s="11">
        <f>G30+H30</f>
        <v>11411</v>
      </c>
      <c r="G30" s="11">
        <v>113</v>
      </c>
      <c r="H30" s="11">
        <v>11298</v>
      </c>
      <c r="I30" s="11">
        <v>11193</v>
      </c>
      <c r="J30" s="11">
        <v>0</v>
      </c>
      <c r="K30" s="11">
        <f>F30-I30-J30</f>
        <v>218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300000</v>
      </c>
      <c r="E31" s="11">
        <v>150000</v>
      </c>
      <c r="F31" s="11">
        <f>G31+H31</f>
        <v>612451</v>
      </c>
      <c r="G31" s="11">
        <v>351083</v>
      </c>
      <c r="H31" s="11">
        <v>261368</v>
      </c>
      <c r="I31" s="11">
        <v>130339</v>
      </c>
      <c r="J31" s="11">
        <v>0</v>
      </c>
      <c r="K31" s="11">
        <f>F31-I31-J31</f>
        <v>482112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10000</v>
      </c>
      <c r="E32" s="11">
        <v>5000</v>
      </c>
      <c r="F32" s="11">
        <f>G32+H32</f>
        <v>23811</v>
      </c>
      <c r="G32" s="11">
        <v>11602</v>
      </c>
      <c r="H32" s="11">
        <v>12209</v>
      </c>
      <c r="I32" s="11">
        <v>7434</v>
      </c>
      <c r="J32" s="11">
        <v>0</v>
      </c>
      <c r="K32" s="11">
        <f>F32-I32-J32</f>
        <v>16377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7442000</v>
      </c>
      <c r="E33" s="11">
        <f>E34+E38</f>
        <v>1900000</v>
      </c>
      <c r="F33" s="11">
        <f>G33+H33</f>
        <v>2016824</v>
      </c>
      <c r="G33" s="11">
        <f>G34+G38</f>
        <v>162844</v>
      </c>
      <c r="H33" s="11">
        <f>H34+H38</f>
        <v>1853980</v>
      </c>
      <c r="I33" s="11">
        <f>I34+I38</f>
        <v>1689098</v>
      </c>
      <c r="J33" s="11">
        <f>J34+J38</f>
        <v>0</v>
      </c>
      <c r="K33" s="11">
        <f>F33-I33-J33</f>
        <v>327726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7216000</v>
      </c>
      <c r="E34" s="11">
        <f>+E35+E36+E37</f>
        <v>1797000</v>
      </c>
      <c r="F34" s="11">
        <f>G34+H34</f>
        <v>1660000</v>
      </c>
      <c r="G34" s="11">
        <f>+G35+G36+G37</f>
        <v>0</v>
      </c>
      <c r="H34" s="11">
        <f>+H35+H36+H37</f>
        <v>1660000</v>
      </c>
      <c r="I34" s="11">
        <f>+I35+I36+I37</f>
        <v>1660000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4454000</v>
      </c>
      <c r="E35" s="11">
        <v>1063000</v>
      </c>
      <c r="F35" s="11">
        <f>G35+H35</f>
        <v>1053000</v>
      </c>
      <c r="G35" s="11">
        <v>0</v>
      </c>
      <c r="H35" s="11">
        <v>1053000</v>
      </c>
      <c r="I35" s="11">
        <v>1053000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450000</v>
      </c>
      <c r="E36" s="11">
        <v>127000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2312000</v>
      </c>
      <c r="E37" s="11">
        <v>607000</v>
      </c>
      <c r="F37" s="11">
        <f>G37+H37</f>
        <v>607000</v>
      </c>
      <c r="G37" s="11">
        <v>0</v>
      </c>
      <c r="H37" s="11">
        <v>607000</v>
      </c>
      <c r="I37" s="11">
        <v>607000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226000</v>
      </c>
      <c r="E38" s="11">
        <f>E39</f>
        <v>103000</v>
      </c>
      <c r="F38" s="11">
        <f>G38+H38</f>
        <v>356824</v>
      </c>
      <c r="G38" s="11">
        <f>G39</f>
        <v>162844</v>
      </c>
      <c r="H38" s="11">
        <f>H39</f>
        <v>193980</v>
      </c>
      <c r="I38" s="11">
        <f>I39</f>
        <v>29098</v>
      </c>
      <c r="J38" s="11">
        <f>J39</f>
        <v>0</v>
      </c>
      <c r="K38" s="11">
        <f>F38-I38-J38</f>
        <v>327726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226000</v>
      </c>
      <c r="E39" s="11">
        <f>E40+E41</f>
        <v>103000</v>
      </c>
      <c r="F39" s="11">
        <f>G39+H39</f>
        <v>356824</v>
      </c>
      <c r="G39" s="11">
        <f>G40+G41</f>
        <v>162844</v>
      </c>
      <c r="H39" s="11">
        <f>H40+H41</f>
        <v>193980</v>
      </c>
      <c r="I39" s="11">
        <f>I40+I41</f>
        <v>29098</v>
      </c>
      <c r="J39" s="11">
        <f>J40+J41</f>
        <v>0</v>
      </c>
      <c r="K39" s="11">
        <f>F39-I39-J39</f>
        <v>327726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220000</v>
      </c>
      <c r="E40" s="11">
        <v>100000</v>
      </c>
      <c r="F40" s="11">
        <f>G40+H40</f>
        <v>351843</v>
      </c>
      <c r="G40" s="11">
        <v>162844</v>
      </c>
      <c r="H40" s="11">
        <v>188999</v>
      </c>
      <c r="I40" s="11">
        <v>29098</v>
      </c>
      <c r="J40" s="11">
        <v>0</v>
      </c>
      <c r="K40" s="11">
        <f>F40-I40-J40</f>
        <v>322745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6000</v>
      </c>
      <c r="E41" s="11">
        <v>3000</v>
      </c>
      <c r="F41" s="11">
        <f>G41+H41</f>
        <v>4981</v>
      </c>
      <c r="G41" s="11">
        <v>0</v>
      </c>
      <c r="H41" s="11">
        <v>4981</v>
      </c>
      <c r="I41" s="11">
        <v>0</v>
      </c>
      <c r="J41" s="11">
        <v>0</v>
      </c>
      <c r="K41" s="11">
        <f>F41-I41-J41</f>
        <v>4981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D43+D47</f>
        <v>512000</v>
      </c>
      <c r="E42" s="11">
        <f>E43+E47</f>
        <v>216000</v>
      </c>
      <c r="F42" s="11">
        <f>G42+H42</f>
        <v>1254853</v>
      </c>
      <c r="G42" s="11">
        <f>G43+G47</f>
        <v>797364</v>
      </c>
      <c r="H42" s="11">
        <f>H43+H47</f>
        <v>457489</v>
      </c>
      <c r="I42" s="11">
        <f>I43+I47</f>
        <v>123941</v>
      </c>
      <c r="J42" s="11">
        <f>J43+J47</f>
        <v>0</v>
      </c>
      <c r="K42" s="11">
        <f>F42-I42-J42</f>
        <v>1130912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220000</v>
      </c>
      <c r="E43" s="11">
        <f>E44</f>
        <v>100000</v>
      </c>
      <c r="F43" s="11">
        <f>G43+H43</f>
        <v>288258</v>
      </c>
      <c r="G43" s="11">
        <f>G44</f>
        <v>108101</v>
      </c>
      <c r="H43" s="11">
        <f>H44</f>
        <v>180157</v>
      </c>
      <c r="I43" s="11">
        <f>I44</f>
        <v>22159</v>
      </c>
      <c r="J43" s="11">
        <f>J44</f>
        <v>0</v>
      </c>
      <c r="K43" s="11">
        <f>F43-I43-J43</f>
        <v>266099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+D45</f>
        <v>220000</v>
      </c>
      <c r="E44" s="11">
        <f>+E45</f>
        <v>100000</v>
      </c>
      <c r="F44" s="11">
        <f>G44+H44</f>
        <v>288258</v>
      </c>
      <c r="G44" s="11">
        <f>+G45</f>
        <v>108101</v>
      </c>
      <c r="H44" s="11">
        <f>+H45</f>
        <v>180157</v>
      </c>
      <c r="I44" s="11">
        <f>+I45</f>
        <v>22159</v>
      </c>
      <c r="J44" s="11">
        <f>+J45</f>
        <v>0</v>
      </c>
      <c r="K44" s="11">
        <f>F44-I44-J44</f>
        <v>266099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+D46</f>
        <v>220000</v>
      </c>
      <c r="E45" s="11">
        <f>+E46</f>
        <v>100000</v>
      </c>
      <c r="F45" s="11">
        <f>G45+H45</f>
        <v>288258</v>
      </c>
      <c r="G45" s="11">
        <f>+G46</f>
        <v>108101</v>
      </c>
      <c r="H45" s="11">
        <f>+H46</f>
        <v>180157</v>
      </c>
      <c r="I45" s="11">
        <f>+I46</f>
        <v>22159</v>
      </c>
      <c r="J45" s="11">
        <f>+J46</f>
        <v>0</v>
      </c>
      <c r="K45" s="11">
        <f>F45-I45-J45</f>
        <v>266099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v>220000</v>
      </c>
      <c r="E46" s="11">
        <v>100000</v>
      </c>
      <c r="F46" s="11">
        <f>G46+H46</f>
        <v>288258</v>
      </c>
      <c r="G46" s="11">
        <v>108101</v>
      </c>
      <c r="H46" s="11">
        <v>180157</v>
      </c>
      <c r="I46" s="11">
        <v>22159</v>
      </c>
      <c r="J46" s="11">
        <v>0</v>
      </c>
      <c r="K46" s="11">
        <f>F46-I46-J46</f>
        <v>266099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+D48+D51</f>
        <v>292000</v>
      </c>
      <c r="E47" s="11">
        <f>+E48+E51</f>
        <v>116000</v>
      </c>
      <c r="F47" s="11">
        <f>G47+H47</f>
        <v>966595</v>
      </c>
      <c r="G47" s="11">
        <f>+G48+G51</f>
        <v>689263</v>
      </c>
      <c r="H47" s="11">
        <f>+H48+H51</f>
        <v>277332</v>
      </c>
      <c r="I47" s="11">
        <f>+I48+I51</f>
        <v>101782</v>
      </c>
      <c r="J47" s="11">
        <f>+J48+J51</f>
        <v>0</v>
      </c>
      <c r="K47" s="11">
        <f>F47-I47-J47</f>
        <v>864813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80000</v>
      </c>
      <c r="E48" s="11">
        <f>E49</f>
        <v>20000</v>
      </c>
      <c r="F48" s="11">
        <f>G48+H48</f>
        <v>632014</v>
      </c>
      <c r="G48" s="11">
        <f>G49</f>
        <v>574080</v>
      </c>
      <c r="H48" s="11">
        <f>H49</f>
        <v>57934</v>
      </c>
      <c r="I48" s="11">
        <f>I49</f>
        <v>34653</v>
      </c>
      <c r="J48" s="11">
        <f>J49</f>
        <v>0</v>
      </c>
      <c r="K48" s="11">
        <f>F48-I48-J48</f>
        <v>597361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80000</v>
      </c>
      <c r="E49" s="11">
        <f>E50</f>
        <v>20000</v>
      </c>
      <c r="F49" s="11">
        <f>G49+H49</f>
        <v>632014</v>
      </c>
      <c r="G49" s="11">
        <f>G50</f>
        <v>574080</v>
      </c>
      <c r="H49" s="11">
        <f>H50</f>
        <v>57934</v>
      </c>
      <c r="I49" s="11">
        <f>I50</f>
        <v>34653</v>
      </c>
      <c r="J49" s="11">
        <f>J50</f>
        <v>0</v>
      </c>
      <c r="K49" s="11">
        <f>F49-I49-J49</f>
        <v>597361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80000</v>
      </c>
      <c r="E50" s="11">
        <v>20000</v>
      </c>
      <c r="F50" s="11">
        <f>G50+H50</f>
        <v>632014</v>
      </c>
      <c r="G50" s="11">
        <v>574080</v>
      </c>
      <c r="H50" s="11">
        <v>57934</v>
      </c>
      <c r="I50" s="11">
        <v>34653</v>
      </c>
      <c r="J50" s="11">
        <v>0</v>
      </c>
      <c r="K50" s="11">
        <f>F50-I50-J50</f>
        <v>597361</v>
      </c>
    </row>
    <row r="51" spans="1:11" s="6" customFormat="1" ht="33" x14ac:dyDescent="0.25">
      <c r="A51" s="10" t="s">
        <v>139</v>
      </c>
      <c r="B51" s="10" t="s">
        <v>140</v>
      </c>
      <c r="C51" s="10" t="s">
        <v>141</v>
      </c>
      <c r="D51" s="11">
        <f>+D52+D53</f>
        <v>212000</v>
      </c>
      <c r="E51" s="11">
        <f>+E52+E53</f>
        <v>96000</v>
      </c>
      <c r="F51" s="11">
        <f>G51+H51</f>
        <v>334581</v>
      </c>
      <c r="G51" s="11">
        <f>+G52+G53</f>
        <v>115183</v>
      </c>
      <c r="H51" s="11">
        <f>+H52+H53</f>
        <v>219398</v>
      </c>
      <c r="I51" s="11">
        <f>+I52+I53</f>
        <v>67129</v>
      </c>
      <c r="J51" s="11">
        <f>+J52+J53</f>
        <v>0</v>
      </c>
      <c r="K51" s="11">
        <f>F51-I51-J51</f>
        <v>267452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212000</v>
      </c>
      <c r="E52" s="11">
        <v>96000</v>
      </c>
      <c r="F52" s="11">
        <f>G52+H52</f>
        <v>333980</v>
      </c>
      <c r="G52" s="11">
        <v>114582</v>
      </c>
      <c r="H52" s="11">
        <v>219398</v>
      </c>
      <c r="I52" s="11">
        <v>67129</v>
      </c>
      <c r="J52" s="11">
        <v>0</v>
      </c>
      <c r="K52" s="11">
        <f>F52-I52-J52</f>
        <v>266851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601</v>
      </c>
      <c r="G53" s="11">
        <v>601</v>
      </c>
      <c r="H53" s="11">
        <v>0</v>
      </c>
      <c r="I53" s="11">
        <v>0</v>
      </c>
      <c r="J53" s="11">
        <v>0</v>
      </c>
      <c r="K53" s="11">
        <f>F53-I53-J53</f>
        <v>601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v>-1122620</v>
      </c>
      <c r="E54" s="11">
        <v>-1047650</v>
      </c>
      <c r="F54" s="11">
        <f>G54+H54</f>
        <v>-84660</v>
      </c>
      <c r="G54" s="11">
        <v>0</v>
      </c>
      <c r="H54" s="11">
        <v>-84660</v>
      </c>
      <c r="I54" s="11">
        <v>-84660</v>
      </c>
      <c r="J54" s="11">
        <v>0</v>
      </c>
      <c r="K54" s="11">
        <f>F54-I54-J54</f>
        <v>0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1122620</v>
      </c>
      <c r="E55" s="11">
        <v>1047650</v>
      </c>
      <c r="F55" s="11">
        <f>G55+H55</f>
        <v>84660</v>
      </c>
      <c r="G55" s="11">
        <v>0</v>
      </c>
      <c r="H55" s="11">
        <v>84660</v>
      </c>
      <c r="I55" s="11">
        <v>84660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435000</v>
      </c>
      <c r="E56" s="11">
        <f>E57</f>
        <v>435000</v>
      </c>
      <c r="F56" s="11">
        <f>G56+H56</f>
        <v>0</v>
      </c>
      <c r="G56" s="11">
        <f>G57</f>
        <v>0</v>
      </c>
      <c r="H56" s="11">
        <f>H57</f>
        <v>0</v>
      </c>
      <c r="I56" s="11">
        <f>I57</f>
        <v>0</v>
      </c>
      <c r="J56" s="11">
        <f>J57</f>
        <v>0</v>
      </c>
      <c r="K56" s="11">
        <f>F56-I56-J56</f>
        <v>0</v>
      </c>
    </row>
    <row r="57" spans="1:11" s="6" customFormat="1" ht="43.5" x14ac:dyDescent="0.25">
      <c r="A57" s="10" t="s">
        <v>157</v>
      </c>
      <c r="B57" s="10" t="s">
        <v>158</v>
      </c>
      <c r="C57" s="10" t="s">
        <v>159</v>
      </c>
      <c r="D57" s="11">
        <f>+D58</f>
        <v>435000</v>
      </c>
      <c r="E57" s="11">
        <f>+E58</f>
        <v>435000</v>
      </c>
      <c r="F57" s="11">
        <f>G57+H57</f>
        <v>0</v>
      </c>
      <c r="G57" s="11">
        <f>+G58</f>
        <v>0</v>
      </c>
      <c r="H57" s="11">
        <f>+H58</f>
        <v>0</v>
      </c>
      <c r="I57" s="11">
        <f>+I58</f>
        <v>0</v>
      </c>
      <c r="J57" s="11">
        <f>+J58</f>
        <v>0</v>
      </c>
      <c r="K57" s="11">
        <f>F57-I57-J57</f>
        <v>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v>435000</v>
      </c>
      <c r="E58" s="11">
        <v>435000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27642300</v>
      </c>
      <c r="E59" s="11">
        <f>E60</f>
        <v>27395300</v>
      </c>
      <c r="F59" s="11">
        <f>G59+H59</f>
        <v>1153258</v>
      </c>
      <c r="G59" s="11">
        <f>G60</f>
        <v>0</v>
      </c>
      <c r="H59" s="11">
        <f>H60</f>
        <v>1153258</v>
      </c>
      <c r="I59" s="11">
        <f>I60</f>
        <v>1153258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D61+D69</f>
        <v>27642300</v>
      </c>
      <c r="E60" s="11">
        <f>E61+E69</f>
        <v>27395300</v>
      </c>
      <c r="F60" s="11">
        <f>G60+H60</f>
        <v>1153258</v>
      </c>
      <c r="G60" s="11">
        <f>G61+G69</f>
        <v>0</v>
      </c>
      <c r="H60" s="11">
        <f>H61+H69</f>
        <v>1153258</v>
      </c>
      <c r="I60" s="11">
        <f>I61+I69</f>
        <v>1153258</v>
      </c>
      <c r="J60" s="11">
        <f>J61+J69</f>
        <v>0</v>
      </c>
      <c r="K60" s="11">
        <f>F60-I60-J60</f>
        <v>0</v>
      </c>
    </row>
    <row r="61" spans="1:11" s="6" customFormat="1" ht="96" x14ac:dyDescent="0.25">
      <c r="A61" s="10" t="s">
        <v>169</v>
      </c>
      <c r="B61" s="10" t="s">
        <v>170</v>
      </c>
      <c r="C61" s="10" t="s">
        <v>171</v>
      </c>
      <c r="D61" s="11">
        <f>+D62+D63+D64+D65+D66</f>
        <v>26642300</v>
      </c>
      <c r="E61" s="11">
        <f>+E62+E63+E64+E65+E66</f>
        <v>26395300</v>
      </c>
      <c r="F61" s="11">
        <f>G61+H61</f>
        <v>153258</v>
      </c>
      <c r="G61" s="11">
        <f>+G62+G63+G64+G65+G66</f>
        <v>0</v>
      </c>
      <c r="H61" s="11">
        <f>+H62+H63+H64+H65+H66</f>
        <v>153258</v>
      </c>
      <c r="I61" s="11">
        <f>+I62+I63+I64+I65+I66</f>
        <v>153258</v>
      </c>
      <c r="J61" s="11">
        <f>+J62+J63+J64+J65+J66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v>259000</v>
      </c>
      <c r="E62" s="11">
        <v>79000</v>
      </c>
      <c r="F62" s="11">
        <f>G62+H62</f>
        <v>54620</v>
      </c>
      <c r="G62" s="11">
        <v>0</v>
      </c>
      <c r="H62" s="11">
        <v>54620</v>
      </c>
      <c r="I62" s="11">
        <v>54620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v>90000</v>
      </c>
      <c r="E63" s="11">
        <v>23000</v>
      </c>
      <c r="F63" s="11">
        <f>G63+H63</f>
        <v>21148</v>
      </c>
      <c r="G63" s="11">
        <v>0</v>
      </c>
      <c r="H63" s="11">
        <v>21148</v>
      </c>
      <c r="I63" s="11">
        <v>21148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v>1894000</v>
      </c>
      <c r="E64" s="11">
        <v>1894000</v>
      </c>
      <c r="F64" s="11">
        <f>G64+H64</f>
        <v>77490</v>
      </c>
      <c r="G64" s="11">
        <v>0</v>
      </c>
      <c r="H64" s="11">
        <v>77490</v>
      </c>
      <c r="I64" s="11">
        <v>77490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22496300</v>
      </c>
      <c r="E65" s="11">
        <v>22496300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f>D67+D68</f>
        <v>1903000</v>
      </c>
      <c r="E66" s="11">
        <f>E67+E68</f>
        <v>1903000</v>
      </c>
      <c r="F66" s="11">
        <f>G66+H66</f>
        <v>0</v>
      </c>
      <c r="G66" s="11">
        <f>G67+G68</f>
        <v>0</v>
      </c>
      <c r="H66" s="11">
        <f>H67+H68</f>
        <v>0</v>
      </c>
      <c r="I66" s="11">
        <f>I67+I68</f>
        <v>0</v>
      </c>
      <c r="J66" s="11">
        <f>J67+J68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1599000</v>
      </c>
      <c r="E67" s="11">
        <v>1599000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x14ac:dyDescent="0.25">
      <c r="A68" s="10" t="s">
        <v>190</v>
      </c>
      <c r="B68" s="10" t="s">
        <v>191</v>
      </c>
      <c r="C68" s="10" t="s">
        <v>192</v>
      </c>
      <c r="D68" s="11">
        <v>304000</v>
      </c>
      <c r="E68" s="11">
        <v>304000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</f>
        <v>1000000</v>
      </c>
      <c r="E69" s="11">
        <f>+E70</f>
        <v>1000000</v>
      </c>
      <c r="F69" s="11">
        <f>G69+H69</f>
        <v>1000000</v>
      </c>
      <c r="G69" s="11">
        <f>+G70</f>
        <v>0</v>
      </c>
      <c r="H69" s="11">
        <f>+H70</f>
        <v>1000000</v>
      </c>
      <c r="I69" s="11">
        <f>+I70</f>
        <v>1000000</v>
      </c>
      <c r="J69" s="11">
        <f>+J70</f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v>1000000</v>
      </c>
      <c r="E70" s="11">
        <v>1000000</v>
      </c>
      <c r="F70" s="11">
        <f>G70+H70</f>
        <v>1000000</v>
      </c>
      <c r="G70" s="11">
        <v>0</v>
      </c>
      <c r="H70" s="11">
        <v>1000000</v>
      </c>
      <c r="I70" s="11">
        <v>1000000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</f>
        <v>154500</v>
      </c>
      <c r="E71" s="11">
        <f>+E72</f>
        <v>154500</v>
      </c>
      <c r="F71" s="11">
        <f>G71+H71</f>
        <v>0</v>
      </c>
      <c r="G71" s="11">
        <f>+G72</f>
        <v>0</v>
      </c>
      <c r="H71" s="11">
        <f>+H72</f>
        <v>0</v>
      </c>
      <c r="I71" s="11">
        <f>+I72</f>
        <v>0</v>
      </c>
      <c r="J71" s="11">
        <f>+J72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D73</f>
        <v>154500</v>
      </c>
      <c r="E72" s="11">
        <f>E73</f>
        <v>154500</v>
      </c>
      <c r="F72" s="11">
        <f>G72+H72</f>
        <v>0</v>
      </c>
      <c r="G72" s="11">
        <f>G73</f>
        <v>0</v>
      </c>
      <c r="H72" s="11">
        <f>H73</f>
        <v>0</v>
      </c>
      <c r="I72" s="11">
        <f>I73</f>
        <v>0</v>
      </c>
      <c r="J72" s="11">
        <f>J73</f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v>154500</v>
      </c>
      <c r="E73" s="11">
        <v>154500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x14ac:dyDescent="0.25">
      <c r="A74" s="8"/>
      <c r="B74" s="8"/>
      <c r="C74" s="8"/>
      <c r="D74" s="9"/>
      <c r="E74" s="9"/>
      <c r="F74" s="9"/>
      <c r="G74" s="9"/>
      <c r="H74" s="9"/>
      <c r="I74" s="9"/>
      <c r="J74" s="9"/>
      <c r="K74" s="9"/>
    </row>
    <row r="75" spans="1:12" x14ac:dyDescent="0.25">
      <c r="A75" s="13" t="s">
        <v>208</v>
      </c>
      <c r="B75" s="13"/>
      <c r="C75" s="13"/>
      <c r="D75" s="13"/>
      <c r="E75" s="13" t="s">
        <v>210</v>
      </c>
      <c r="F75" s="13"/>
      <c r="G75" s="13"/>
      <c r="H75" s="13"/>
      <c r="I75" s="13" t="s">
        <v>211</v>
      </c>
      <c r="J75" s="13"/>
      <c r="K75" s="13"/>
      <c r="L75" s="13"/>
    </row>
    <row r="76" spans="1:12" x14ac:dyDescent="0.25">
      <c r="A76" s="3" t="s">
        <v>209</v>
      </c>
      <c r="B76" s="3"/>
      <c r="C76" s="3"/>
      <c r="D76" s="3"/>
      <c r="E76" s="3" t="s">
        <v>210</v>
      </c>
      <c r="F76" s="3"/>
      <c r="G76" s="3"/>
      <c r="H76" s="3"/>
      <c r="I76" s="3"/>
      <c r="J76" s="3"/>
      <c r="K76" s="3"/>
      <c r="L76" s="3"/>
    </row>
    <row r="149" spans="1:20" x14ac:dyDescent="0.25">
      <c r="A149" s="12"/>
      <c r="B149" s="12"/>
      <c r="C149" s="12"/>
      <c r="D149" s="12"/>
      <c r="I149" s="12"/>
      <c r="J149" s="12"/>
      <c r="K149" s="12"/>
      <c r="L149" s="12"/>
      <c r="Q149" s="12"/>
      <c r="R149" s="12"/>
      <c r="S149" s="12"/>
      <c r="T149" s="12"/>
    </row>
  </sheetData>
  <mergeCells count="22">
    <mergeCell ref="A75:D75"/>
    <mergeCell ref="A76:D76"/>
    <mergeCell ref="E75:H75"/>
    <mergeCell ref="E76:H76"/>
    <mergeCell ref="I75:L75"/>
    <mergeCell ref="I76:L7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25163-7205-4842-B198-1DB8D0BEECDF}">
  <dimension ref="A1:T12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213</v>
      </c>
      <c r="C11" s="10" t="s">
        <v>21</v>
      </c>
      <c r="D11" s="11">
        <f>D12+D55</f>
        <v>10552380</v>
      </c>
      <c r="E11" s="11">
        <f>E12+E55</f>
        <v>2950350</v>
      </c>
      <c r="F11" s="11">
        <f>G11+H11</f>
        <v>5987027</v>
      </c>
      <c r="G11" s="11">
        <f>G12+G55</f>
        <v>1478518</v>
      </c>
      <c r="H11" s="11">
        <f>H12+H55</f>
        <v>4508509</v>
      </c>
      <c r="I11" s="11">
        <f>I12+I55</f>
        <v>3418805</v>
      </c>
      <c r="J11" s="11">
        <f>J12+J55</f>
        <v>0</v>
      </c>
      <c r="K11" s="11">
        <f>F11-I11-J11</f>
        <v>2568222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D13+D41</f>
        <v>9203380</v>
      </c>
      <c r="E12" s="11">
        <f>E13+E41</f>
        <v>1848350</v>
      </c>
      <c r="F12" s="11">
        <f>G12+H12</f>
        <v>4911259</v>
      </c>
      <c r="G12" s="11">
        <f>G13+G41</f>
        <v>1478518</v>
      </c>
      <c r="H12" s="11">
        <f>H13+H41</f>
        <v>3432741</v>
      </c>
      <c r="I12" s="11">
        <f>I13+I41</f>
        <v>2343037</v>
      </c>
      <c r="J12" s="11">
        <f>J13+J41</f>
        <v>0</v>
      </c>
      <c r="K12" s="11">
        <f>F12-I12-J12</f>
        <v>2568222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</f>
        <v>9814000</v>
      </c>
      <c r="E13" s="11">
        <f>E14+E22+E32</f>
        <v>2680000</v>
      </c>
      <c r="F13" s="11">
        <f>G13+H13</f>
        <v>3741066</v>
      </c>
      <c r="G13" s="11">
        <f>G14+G22+G32</f>
        <v>681154</v>
      </c>
      <c r="H13" s="11">
        <f>H14+H22+H32</f>
        <v>3059912</v>
      </c>
      <c r="I13" s="11">
        <f>I14+I22+I32</f>
        <v>2303756</v>
      </c>
      <c r="J13" s="11">
        <f>J14+J22+J32</f>
        <v>0</v>
      </c>
      <c r="K13" s="11">
        <f>F13-I13-J13</f>
        <v>1437310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1450000</v>
      </c>
      <c r="E14" s="11">
        <f>+E15</f>
        <v>363000</v>
      </c>
      <c r="F14" s="11">
        <f>G14+H14</f>
        <v>354134</v>
      </c>
      <c r="G14" s="11">
        <f>+G15</f>
        <v>0</v>
      </c>
      <c r="H14" s="11">
        <f>+H15</f>
        <v>354134</v>
      </c>
      <c r="I14" s="11">
        <f>+I15</f>
        <v>354134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214</v>
      </c>
      <c r="B15" s="10" t="s">
        <v>35</v>
      </c>
      <c r="C15" s="10" t="s">
        <v>36</v>
      </c>
      <c r="D15" s="11">
        <f>D16+D18</f>
        <v>1450000</v>
      </c>
      <c r="E15" s="11">
        <f>E16+E18</f>
        <v>363000</v>
      </c>
      <c r="F15" s="11">
        <f>G15+H15</f>
        <v>354134</v>
      </c>
      <c r="G15" s="11">
        <f>G16+G18</f>
        <v>0</v>
      </c>
      <c r="H15" s="11">
        <f>H16+H18</f>
        <v>354134</v>
      </c>
      <c r="I15" s="11">
        <f>I16+I18</f>
        <v>354134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30216</v>
      </c>
      <c r="G16" s="11">
        <f>+G17</f>
        <v>0</v>
      </c>
      <c r="H16" s="11">
        <f>+H17</f>
        <v>30216</v>
      </c>
      <c r="I16" s="11">
        <f>+I17</f>
        <v>30216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215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30216</v>
      </c>
      <c r="G17" s="11">
        <v>0</v>
      </c>
      <c r="H17" s="11">
        <v>30216</v>
      </c>
      <c r="I17" s="11">
        <v>30216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1450000</v>
      </c>
      <c r="E18" s="11">
        <f>E19+E20+E21</f>
        <v>363000</v>
      </c>
      <c r="F18" s="11">
        <f>G18+H18</f>
        <v>323918</v>
      </c>
      <c r="G18" s="11">
        <f>G19+G20+G21</f>
        <v>0</v>
      </c>
      <c r="H18" s="11">
        <f>H19+H20+H21</f>
        <v>323918</v>
      </c>
      <c r="I18" s="11">
        <f>I19+I20+I21</f>
        <v>323918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620000</v>
      </c>
      <c r="E19" s="11">
        <v>155000</v>
      </c>
      <c r="F19" s="11">
        <f>G19+H19</f>
        <v>105574</v>
      </c>
      <c r="G19" s="11">
        <v>0</v>
      </c>
      <c r="H19" s="11">
        <v>105574</v>
      </c>
      <c r="I19" s="11">
        <v>105574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255000</v>
      </c>
      <c r="E20" s="11">
        <v>64000</v>
      </c>
      <c r="F20" s="11">
        <f>G20+H20</f>
        <v>73968</v>
      </c>
      <c r="G20" s="11">
        <v>0</v>
      </c>
      <c r="H20" s="11">
        <v>73968</v>
      </c>
      <c r="I20" s="11">
        <v>73968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575000</v>
      </c>
      <c r="E21" s="11">
        <v>144000</v>
      </c>
      <c r="F21" s="11">
        <f>G21+H21</f>
        <v>144376</v>
      </c>
      <c r="G21" s="11">
        <v>0</v>
      </c>
      <c r="H21" s="11">
        <v>144376</v>
      </c>
      <c r="I21" s="11">
        <v>144376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216</v>
      </c>
      <c r="B22" s="10" t="s">
        <v>56</v>
      </c>
      <c r="C22" s="10" t="s">
        <v>57</v>
      </c>
      <c r="D22" s="11">
        <f>D23</f>
        <v>922000</v>
      </c>
      <c r="E22" s="11">
        <f>E23</f>
        <v>417000</v>
      </c>
      <c r="F22" s="11">
        <f>G22+H22</f>
        <v>1370108</v>
      </c>
      <c r="G22" s="11">
        <f>G23</f>
        <v>518310</v>
      </c>
      <c r="H22" s="11">
        <f>H23</f>
        <v>851798</v>
      </c>
      <c r="I22" s="11">
        <f>I23</f>
        <v>260524</v>
      </c>
      <c r="J22" s="11">
        <f>J23</f>
        <v>0</v>
      </c>
      <c r="K22" s="11">
        <f>F22-I22-J22</f>
        <v>1109584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922000</v>
      </c>
      <c r="E23" s="11">
        <f>E24+E27+E31</f>
        <v>417000</v>
      </c>
      <c r="F23" s="11">
        <f>G23+H23</f>
        <v>1370108</v>
      </c>
      <c r="G23" s="11">
        <f>G24+G27+G31</f>
        <v>518310</v>
      </c>
      <c r="H23" s="11">
        <f>H24+H27+H31</f>
        <v>851798</v>
      </c>
      <c r="I23" s="11">
        <f>I24+I27+I31</f>
        <v>260524</v>
      </c>
      <c r="J23" s="11">
        <f>J24+J27+J31</f>
        <v>0</v>
      </c>
      <c r="K23" s="11">
        <f>F23-I23-J23</f>
        <v>1109584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520000</v>
      </c>
      <c r="E24" s="11">
        <f>E25+E26</f>
        <v>230000</v>
      </c>
      <c r="F24" s="11">
        <f>G24+H24</f>
        <v>546643</v>
      </c>
      <c r="G24" s="11">
        <f>G25+G26</f>
        <v>53475</v>
      </c>
      <c r="H24" s="11">
        <f>H25+H26</f>
        <v>493168</v>
      </c>
      <c r="I24" s="11">
        <f>I25+I26</f>
        <v>80035</v>
      </c>
      <c r="J24" s="11">
        <f>J25+J26</f>
        <v>0</v>
      </c>
      <c r="K24" s="11">
        <f>F24-I24-J24</f>
        <v>466608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80000</v>
      </c>
      <c r="E25" s="11">
        <v>30000</v>
      </c>
      <c r="F25" s="11">
        <f>G25+H25</f>
        <v>109296</v>
      </c>
      <c r="G25" s="11">
        <v>53079</v>
      </c>
      <c r="H25" s="11">
        <v>56217</v>
      </c>
      <c r="I25" s="11">
        <v>23952</v>
      </c>
      <c r="J25" s="11">
        <v>0</v>
      </c>
      <c r="K25" s="11">
        <f>F25-I25-J25</f>
        <v>85344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440000</v>
      </c>
      <c r="E26" s="11">
        <v>200000</v>
      </c>
      <c r="F26" s="11">
        <f>G26+H26</f>
        <v>437347</v>
      </c>
      <c r="G26" s="11">
        <v>396</v>
      </c>
      <c r="H26" s="11">
        <v>436951</v>
      </c>
      <c r="I26" s="11">
        <v>56083</v>
      </c>
      <c r="J26" s="11">
        <v>0</v>
      </c>
      <c r="K26" s="11">
        <f>F26-I26-J26</f>
        <v>381264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392000</v>
      </c>
      <c r="E27" s="11">
        <f>E28+E29+E30</f>
        <v>182000</v>
      </c>
      <c r="F27" s="11">
        <f>G27+H27</f>
        <v>799654</v>
      </c>
      <c r="G27" s="11">
        <f>G28+G29+G30</f>
        <v>453233</v>
      </c>
      <c r="H27" s="11">
        <f>H28+H29+H30</f>
        <v>346421</v>
      </c>
      <c r="I27" s="11">
        <f>I28+I29+I30</f>
        <v>173055</v>
      </c>
      <c r="J27" s="11">
        <f>J28+J29+J30</f>
        <v>0</v>
      </c>
      <c r="K27" s="11">
        <f>F27-I27-J27</f>
        <v>626599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90000</v>
      </c>
      <c r="E28" s="11">
        <v>30000</v>
      </c>
      <c r="F28" s="11">
        <f>G28+H28</f>
        <v>175792</v>
      </c>
      <c r="G28" s="11">
        <v>102037</v>
      </c>
      <c r="H28" s="11">
        <v>73755</v>
      </c>
      <c r="I28" s="11">
        <v>31523</v>
      </c>
      <c r="J28" s="11">
        <v>0</v>
      </c>
      <c r="K28" s="11">
        <f>F28-I28-J28</f>
        <v>144269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2000</v>
      </c>
      <c r="E29" s="11">
        <v>2000</v>
      </c>
      <c r="F29" s="11">
        <f>G29+H29</f>
        <v>11411</v>
      </c>
      <c r="G29" s="11">
        <v>113</v>
      </c>
      <c r="H29" s="11">
        <v>11298</v>
      </c>
      <c r="I29" s="11">
        <v>11193</v>
      </c>
      <c r="J29" s="11">
        <v>0</v>
      </c>
      <c r="K29" s="11">
        <f>F29-I29-J29</f>
        <v>218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300000</v>
      </c>
      <c r="E30" s="11">
        <v>150000</v>
      </c>
      <c r="F30" s="11">
        <f>G30+H30</f>
        <v>612451</v>
      </c>
      <c r="G30" s="11">
        <v>351083</v>
      </c>
      <c r="H30" s="11">
        <v>261368</v>
      </c>
      <c r="I30" s="11">
        <v>130339</v>
      </c>
      <c r="J30" s="11">
        <v>0</v>
      </c>
      <c r="K30" s="11">
        <f>F30-I30-J30</f>
        <v>482112</v>
      </c>
    </row>
    <row r="31" spans="1:11" s="6" customFormat="1" x14ac:dyDescent="0.25">
      <c r="A31" s="10" t="s">
        <v>217</v>
      </c>
      <c r="B31" s="10" t="s">
        <v>83</v>
      </c>
      <c r="C31" s="10" t="s">
        <v>84</v>
      </c>
      <c r="D31" s="11">
        <v>10000</v>
      </c>
      <c r="E31" s="11">
        <v>5000</v>
      </c>
      <c r="F31" s="11">
        <f>G31+H31</f>
        <v>23811</v>
      </c>
      <c r="G31" s="11">
        <v>11602</v>
      </c>
      <c r="H31" s="11">
        <v>12209</v>
      </c>
      <c r="I31" s="11">
        <v>7434</v>
      </c>
      <c r="J31" s="11">
        <v>0</v>
      </c>
      <c r="K31" s="11">
        <f>F31-I31-J31</f>
        <v>16377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D33+D37</f>
        <v>7442000</v>
      </c>
      <c r="E32" s="11">
        <f>E33+E37</f>
        <v>1900000</v>
      </c>
      <c r="F32" s="11">
        <f>G32+H32</f>
        <v>2016824</v>
      </c>
      <c r="G32" s="11">
        <f>G33+G37</f>
        <v>162844</v>
      </c>
      <c r="H32" s="11">
        <f>H33+H37</f>
        <v>1853980</v>
      </c>
      <c r="I32" s="11">
        <f>I33+I37</f>
        <v>1689098</v>
      </c>
      <c r="J32" s="11">
        <f>J33+J37</f>
        <v>0</v>
      </c>
      <c r="K32" s="11">
        <f>F32-I32-J32</f>
        <v>327726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7216000</v>
      </c>
      <c r="E33" s="11">
        <f>+E34+E35+E36</f>
        <v>1797000</v>
      </c>
      <c r="F33" s="11">
        <f>G33+H33</f>
        <v>1660000</v>
      </c>
      <c r="G33" s="11">
        <f>+G34+G35+G36</f>
        <v>0</v>
      </c>
      <c r="H33" s="11">
        <f>+H34+H35+H36</f>
        <v>1660000</v>
      </c>
      <c r="I33" s="11">
        <f>+I34+I35+I36</f>
        <v>1660000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218</v>
      </c>
      <c r="B34" s="10" t="s">
        <v>92</v>
      </c>
      <c r="C34" s="10" t="s">
        <v>93</v>
      </c>
      <c r="D34" s="11">
        <v>4454000</v>
      </c>
      <c r="E34" s="11">
        <v>1063000</v>
      </c>
      <c r="F34" s="11">
        <f>G34+H34</f>
        <v>1053000</v>
      </c>
      <c r="G34" s="11">
        <v>0</v>
      </c>
      <c r="H34" s="11">
        <v>1053000</v>
      </c>
      <c r="I34" s="11">
        <v>1053000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219</v>
      </c>
      <c r="B35" s="10" t="s">
        <v>95</v>
      </c>
      <c r="C35" s="10" t="s">
        <v>96</v>
      </c>
      <c r="D35" s="11">
        <v>450000</v>
      </c>
      <c r="E35" s="11">
        <v>127000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2312000</v>
      </c>
      <c r="E36" s="11">
        <v>607000</v>
      </c>
      <c r="F36" s="11">
        <f>G36+H36</f>
        <v>607000</v>
      </c>
      <c r="G36" s="11">
        <v>0</v>
      </c>
      <c r="H36" s="11">
        <v>607000</v>
      </c>
      <c r="I36" s="11">
        <v>607000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220</v>
      </c>
      <c r="B37" s="10" t="s">
        <v>101</v>
      </c>
      <c r="C37" s="10" t="s">
        <v>102</v>
      </c>
      <c r="D37" s="11">
        <f>D38</f>
        <v>226000</v>
      </c>
      <c r="E37" s="11">
        <f>E38</f>
        <v>103000</v>
      </c>
      <c r="F37" s="11">
        <f>G37+H37</f>
        <v>356824</v>
      </c>
      <c r="G37" s="11">
        <f>G38</f>
        <v>162844</v>
      </c>
      <c r="H37" s="11">
        <f>H38</f>
        <v>193980</v>
      </c>
      <c r="I37" s="11">
        <f>I38</f>
        <v>29098</v>
      </c>
      <c r="J37" s="11">
        <f>J38</f>
        <v>0</v>
      </c>
      <c r="K37" s="11">
        <f>F37-I37-J37</f>
        <v>327726</v>
      </c>
    </row>
    <row r="38" spans="1:11" s="6" customFormat="1" ht="22.5" x14ac:dyDescent="0.25">
      <c r="A38" s="10" t="s">
        <v>221</v>
      </c>
      <c r="B38" s="10" t="s">
        <v>104</v>
      </c>
      <c r="C38" s="10" t="s">
        <v>105</v>
      </c>
      <c r="D38" s="11">
        <f>D39+D40</f>
        <v>226000</v>
      </c>
      <c r="E38" s="11">
        <f>E39+E40</f>
        <v>103000</v>
      </c>
      <c r="F38" s="11">
        <f>G38+H38</f>
        <v>356824</v>
      </c>
      <c r="G38" s="11">
        <f>G39+G40</f>
        <v>162844</v>
      </c>
      <c r="H38" s="11">
        <f>H39+H40</f>
        <v>193980</v>
      </c>
      <c r="I38" s="11">
        <f>I39+I40</f>
        <v>29098</v>
      </c>
      <c r="J38" s="11">
        <f>J39+J40</f>
        <v>0</v>
      </c>
      <c r="K38" s="11">
        <f>F38-I38-J38</f>
        <v>327726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220000</v>
      </c>
      <c r="E39" s="11">
        <v>100000</v>
      </c>
      <c r="F39" s="11">
        <f>G39+H39</f>
        <v>351843</v>
      </c>
      <c r="G39" s="11">
        <v>162844</v>
      </c>
      <c r="H39" s="11">
        <v>188999</v>
      </c>
      <c r="I39" s="11">
        <v>29098</v>
      </c>
      <c r="J39" s="11">
        <v>0</v>
      </c>
      <c r="K39" s="11">
        <f>F39-I39-J39</f>
        <v>322745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6000</v>
      </c>
      <c r="E40" s="11">
        <v>3000</v>
      </c>
      <c r="F40" s="11">
        <f>G40+H40</f>
        <v>4981</v>
      </c>
      <c r="G40" s="11">
        <v>0</v>
      </c>
      <c r="H40" s="11">
        <v>4981</v>
      </c>
      <c r="I40" s="11">
        <v>0</v>
      </c>
      <c r="J40" s="11">
        <v>0</v>
      </c>
      <c r="K40" s="11">
        <f>F40-I40-J40</f>
        <v>4981</v>
      </c>
    </row>
    <row r="41" spans="1:11" s="6" customFormat="1" x14ac:dyDescent="0.25">
      <c r="A41" s="10" t="s">
        <v>222</v>
      </c>
      <c r="B41" s="10" t="s">
        <v>113</v>
      </c>
      <c r="C41" s="10" t="s">
        <v>114</v>
      </c>
      <c r="D41" s="11">
        <f>D42+D46</f>
        <v>-610620</v>
      </c>
      <c r="E41" s="11">
        <f>E42+E46</f>
        <v>-831650</v>
      </c>
      <c r="F41" s="11">
        <f>G41+H41</f>
        <v>1170193</v>
      </c>
      <c r="G41" s="11">
        <f>G42+G46</f>
        <v>797364</v>
      </c>
      <c r="H41" s="11">
        <f>H42+H46</f>
        <v>372829</v>
      </c>
      <c r="I41" s="11">
        <f>I42+I46</f>
        <v>39281</v>
      </c>
      <c r="J41" s="11">
        <f>J42+J46</f>
        <v>0</v>
      </c>
      <c r="K41" s="11">
        <f>F41-I41-J41</f>
        <v>1130912</v>
      </c>
    </row>
    <row r="42" spans="1:11" s="6" customFormat="1" ht="22.5" x14ac:dyDescent="0.25">
      <c r="A42" s="10" t="s">
        <v>223</v>
      </c>
      <c r="B42" s="10" t="s">
        <v>116</v>
      </c>
      <c r="C42" s="10" t="s">
        <v>117</v>
      </c>
      <c r="D42" s="11">
        <f>D43</f>
        <v>220000</v>
      </c>
      <c r="E42" s="11">
        <f>E43</f>
        <v>100000</v>
      </c>
      <c r="F42" s="11">
        <f>G42+H42</f>
        <v>288258</v>
      </c>
      <c r="G42" s="11">
        <f>G43</f>
        <v>108101</v>
      </c>
      <c r="H42" s="11">
        <f>H43</f>
        <v>180157</v>
      </c>
      <c r="I42" s="11">
        <f>I43</f>
        <v>22159</v>
      </c>
      <c r="J42" s="11">
        <f>J43</f>
        <v>0</v>
      </c>
      <c r="K42" s="11">
        <f>F42-I42-J42</f>
        <v>266099</v>
      </c>
    </row>
    <row r="43" spans="1:11" s="6" customFormat="1" ht="22.5" x14ac:dyDescent="0.25">
      <c r="A43" s="10" t="s">
        <v>112</v>
      </c>
      <c r="B43" s="10" t="s">
        <v>119</v>
      </c>
      <c r="C43" s="10" t="s">
        <v>120</v>
      </c>
      <c r="D43" s="11">
        <f>+D44</f>
        <v>220000</v>
      </c>
      <c r="E43" s="11">
        <f>+E44</f>
        <v>100000</v>
      </c>
      <c r="F43" s="11">
        <f>G43+H43</f>
        <v>288258</v>
      </c>
      <c r="G43" s="11">
        <f>+G44</f>
        <v>108101</v>
      </c>
      <c r="H43" s="11">
        <f>+H44</f>
        <v>180157</v>
      </c>
      <c r="I43" s="11">
        <f>+I44</f>
        <v>22159</v>
      </c>
      <c r="J43" s="11">
        <f>+J44</f>
        <v>0</v>
      </c>
      <c r="K43" s="11">
        <f>F43-I43-J43</f>
        <v>266099</v>
      </c>
    </row>
    <row r="44" spans="1:11" s="6" customFormat="1" x14ac:dyDescent="0.25">
      <c r="A44" s="10" t="s">
        <v>224</v>
      </c>
      <c r="B44" s="10" t="s">
        <v>122</v>
      </c>
      <c r="C44" s="10" t="s">
        <v>123</v>
      </c>
      <c r="D44" s="11">
        <f>+D45</f>
        <v>220000</v>
      </c>
      <c r="E44" s="11">
        <f>+E45</f>
        <v>100000</v>
      </c>
      <c r="F44" s="11">
        <f>G44+H44</f>
        <v>288258</v>
      </c>
      <c r="G44" s="11">
        <f>+G45</f>
        <v>108101</v>
      </c>
      <c r="H44" s="11">
        <f>+H45</f>
        <v>180157</v>
      </c>
      <c r="I44" s="11">
        <f>+I45</f>
        <v>22159</v>
      </c>
      <c r="J44" s="11">
        <f>+J45</f>
        <v>0</v>
      </c>
      <c r="K44" s="11">
        <f>F44-I44-J44</f>
        <v>266099</v>
      </c>
    </row>
    <row r="45" spans="1:11" s="6" customFormat="1" ht="22.5" x14ac:dyDescent="0.25">
      <c r="A45" s="10" t="s">
        <v>225</v>
      </c>
      <c r="B45" s="10" t="s">
        <v>125</v>
      </c>
      <c r="C45" s="10" t="s">
        <v>126</v>
      </c>
      <c r="D45" s="11">
        <v>220000</v>
      </c>
      <c r="E45" s="11">
        <v>100000</v>
      </c>
      <c r="F45" s="11">
        <f>G45+H45</f>
        <v>288258</v>
      </c>
      <c r="G45" s="11">
        <v>108101</v>
      </c>
      <c r="H45" s="11">
        <v>180157</v>
      </c>
      <c r="I45" s="11">
        <v>22159</v>
      </c>
      <c r="J45" s="11">
        <v>0</v>
      </c>
      <c r="K45" s="11">
        <f>F45-I45-J45</f>
        <v>266099</v>
      </c>
    </row>
    <row r="46" spans="1:11" s="6" customFormat="1" ht="22.5" x14ac:dyDescent="0.25">
      <c r="A46" s="10" t="s">
        <v>226</v>
      </c>
      <c r="B46" s="10" t="s">
        <v>128</v>
      </c>
      <c r="C46" s="10" t="s">
        <v>129</v>
      </c>
      <c r="D46" s="11">
        <f>+D47+D50+D53</f>
        <v>-830620</v>
      </c>
      <c r="E46" s="11">
        <f>+E47+E50+E53</f>
        <v>-931650</v>
      </c>
      <c r="F46" s="11">
        <f>G46+H46</f>
        <v>881935</v>
      </c>
      <c r="G46" s="11">
        <f>+G47+G50+G53</f>
        <v>689263</v>
      </c>
      <c r="H46" s="11">
        <f>+H47+H50+H53</f>
        <v>192672</v>
      </c>
      <c r="I46" s="11">
        <f>+I47+I50+I53</f>
        <v>17122</v>
      </c>
      <c r="J46" s="11">
        <f>+J47+J50+J53</f>
        <v>0</v>
      </c>
      <c r="K46" s="11">
        <f>F46-I46-J46</f>
        <v>864813</v>
      </c>
    </row>
    <row r="47" spans="1:11" s="6" customFormat="1" ht="22.5" x14ac:dyDescent="0.25">
      <c r="A47" s="10" t="s">
        <v>227</v>
      </c>
      <c r="B47" s="10" t="s">
        <v>131</v>
      </c>
      <c r="C47" s="10" t="s">
        <v>132</v>
      </c>
      <c r="D47" s="11">
        <f>D48</f>
        <v>80000</v>
      </c>
      <c r="E47" s="11">
        <f>E48</f>
        <v>20000</v>
      </c>
      <c r="F47" s="11">
        <f>G47+H47</f>
        <v>632014</v>
      </c>
      <c r="G47" s="11">
        <f>G48</f>
        <v>574080</v>
      </c>
      <c r="H47" s="11">
        <f>H48</f>
        <v>57934</v>
      </c>
      <c r="I47" s="11">
        <f>I48</f>
        <v>34653</v>
      </c>
      <c r="J47" s="11">
        <f>J48</f>
        <v>0</v>
      </c>
      <c r="K47" s="11">
        <f>F47-I47-J47</f>
        <v>597361</v>
      </c>
    </row>
    <row r="48" spans="1:11" s="6" customFormat="1" ht="22.5" x14ac:dyDescent="0.25">
      <c r="A48" s="10" t="s">
        <v>228</v>
      </c>
      <c r="B48" s="10" t="s">
        <v>134</v>
      </c>
      <c r="C48" s="10" t="s">
        <v>135</v>
      </c>
      <c r="D48" s="11">
        <f>D49</f>
        <v>80000</v>
      </c>
      <c r="E48" s="11">
        <f>E49</f>
        <v>20000</v>
      </c>
      <c r="F48" s="11">
        <f>G48+H48</f>
        <v>632014</v>
      </c>
      <c r="G48" s="11">
        <f>G49</f>
        <v>574080</v>
      </c>
      <c r="H48" s="11">
        <f>H49</f>
        <v>57934</v>
      </c>
      <c r="I48" s="11">
        <f>I49</f>
        <v>34653</v>
      </c>
      <c r="J48" s="11">
        <f>J49</f>
        <v>0</v>
      </c>
      <c r="K48" s="11">
        <f>F48-I48-J48</f>
        <v>597361</v>
      </c>
    </row>
    <row r="49" spans="1:12" s="6" customFormat="1" ht="22.5" x14ac:dyDescent="0.25">
      <c r="A49" s="10" t="s">
        <v>130</v>
      </c>
      <c r="B49" s="10" t="s">
        <v>137</v>
      </c>
      <c r="C49" s="10" t="s">
        <v>138</v>
      </c>
      <c r="D49" s="11">
        <v>80000</v>
      </c>
      <c r="E49" s="11">
        <v>20000</v>
      </c>
      <c r="F49" s="11">
        <f>G49+H49</f>
        <v>632014</v>
      </c>
      <c r="G49" s="11">
        <v>574080</v>
      </c>
      <c r="H49" s="11">
        <v>57934</v>
      </c>
      <c r="I49" s="11">
        <v>34653</v>
      </c>
      <c r="J49" s="11">
        <v>0</v>
      </c>
      <c r="K49" s="11">
        <f>F49-I49-J49</f>
        <v>597361</v>
      </c>
    </row>
    <row r="50" spans="1:12" s="6" customFormat="1" ht="33" x14ac:dyDescent="0.25">
      <c r="A50" s="10" t="s">
        <v>229</v>
      </c>
      <c r="B50" s="10" t="s">
        <v>140</v>
      </c>
      <c r="C50" s="10" t="s">
        <v>141</v>
      </c>
      <c r="D50" s="11">
        <f>+D51+D52</f>
        <v>212000</v>
      </c>
      <c r="E50" s="11">
        <f>+E51+E52</f>
        <v>96000</v>
      </c>
      <c r="F50" s="11">
        <f>G50+H50</f>
        <v>334581</v>
      </c>
      <c r="G50" s="11">
        <f>+G51+G52</f>
        <v>115183</v>
      </c>
      <c r="H50" s="11">
        <f>+H51+H52</f>
        <v>219398</v>
      </c>
      <c r="I50" s="11">
        <f>+I51+I52</f>
        <v>67129</v>
      </c>
      <c r="J50" s="11">
        <f>+J51+J52</f>
        <v>0</v>
      </c>
      <c r="K50" s="11">
        <f>F50-I50-J50</f>
        <v>267452</v>
      </c>
    </row>
    <row r="51" spans="1:12" s="6" customFormat="1" x14ac:dyDescent="0.25">
      <c r="A51" s="10" t="s">
        <v>230</v>
      </c>
      <c r="B51" s="10" t="s">
        <v>143</v>
      </c>
      <c r="C51" s="10" t="s">
        <v>144</v>
      </c>
      <c r="D51" s="11">
        <v>212000</v>
      </c>
      <c r="E51" s="11">
        <v>96000</v>
      </c>
      <c r="F51" s="11">
        <f>G51+H51</f>
        <v>333980</v>
      </c>
      <c r="G51" s="11">
        <v>114582</v>
      </c>
      <c r="H51" s="11">
        <v>219398</v>
      </c>
      <c r="I51" s="11">
        <v>67129</v>
      </c>
      <c r="J51" s="11">
        <v>0</v>
      </c>
      <c r="K51" s="11">
        <f>F51-I51-J51</f>
        <v>266851</v>
      </c>
    </row>
    <row r="52" spans="1:12" s="6" customFormat="1" x14ac:dyDescent="0.25">
      <c r="A52" s="10" t="s">
        <v>231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601</v>
      </c>
      <c r="G52" s="11">
        <v>601</v>
      </c>
      <c r="H52" s="11">
        <v>0</v>
      </c>
      <c r="I52" s="11">
        <v>0</v>
      </c>
      <c r="J52" s="11">
        <v>0</v>
      </c>
      <c r="K52" s="11">
        <f>F52-I52-J52</f>
        <v>601</v>
      </c>
    </row>
    <row r="53" spans="1:12" s="6" customFormat="1" ht="22.5" x14ac:dyDescent="0.25">
      <c r="A53" s="10" t="s">
        <v>232</v>
      </c>
      <c r="B53" s="10" t="s">
        <v>233</v>
      </c>
      <c r="C53" s="10" t="s">
        <v>234</v>
      </c>
      <c r="D53" s="11">
        <f>+D54</f>
        <v>-1122620</v>
      </c>
      <c r="E53" s="11">
        <f>+E54</f>
        <v>-1047650</v>
      </c>
      <c r="F53" s="11">
        <f>G53+H53</f>
        <v>-84660</v>
      </c>
      <c r="G53" s="11">
        <f>+G54</f>
        <v>0</v>
      </c>
      <c r="H53" s="11">
        <f>+H54</f>
        <v>-84660</v>
      </c>
      <c r="I53" s="11">
        <f>+I54</f>
        <v>-84660</v>
      </c>
      <c r="J53" s="11">
        <f>+J54</f>
        <v>0</v>
      </c>
      <c r="K53" s="11">
        <f>F53-I53-J53</f>
        <v>0</v>
      </c>
    </row>
    <row r="54" spans="1:12" s="6" customFormat="1" ht="33" x14ac:dyDescent="0.25">
      <c r="A54" s="10" t="s">
        <v>235</v>
      </c>
      <c r="B54" s="10" t="s">
        <v>149</v>
      </c>
      <c r="C54" s="10" t="s">
        <v>150</v>
      </c>
      <c r="D54" s="11">
        <v>-1122620</v>
      </c>
      <c r="E54" s="11">
        <v>-1047650</v>
      </c>
      <c r="F54" s="11">
        <f>G54+H54</f>
        <v>-84660</v>
      </c>
      <c r="G54" s="11">
        <v>0</v>
      </c>
      <c r="H54" s="11">
        <v>-84660</v>
      </c>
      <c r="I54" s="11">
        <v>-84660</v>
      </c>
      <c r="J54" s="11">
        <v>0</v>
      </c>
      <c r="K54" s="11">
        <f>F54-I54-J54</f>
        <v>0</v>
      </c>
    </row>
    <row r="55" spans="1:12" s="6" customFormat="1" x14ac:dyDescent="0.25">
      <c r="A55" s="10" t="s">
        <v>236</v>
      </c>
      <c r="B55" s="10" t="s">
        <v>164</v>
      </c>
      <c r="C55" s="10" t="s">
        <v>165</v>
      </c>
      <c r="D55" s="11">
        <f>D56</f>
        <v>1349000</v>
      </c>
      <c r="E55" s="11">
        <f>E56</f>
        <v>1102000</v>
      </c>
      <c r="F55" s="11">
        <f>G55+H55</f>
        <v>1075768</v>
      </c>
      <c r="G55" s="11">
        <f>G56</f>
        <v>0</v>
      </c>
      <c r="H55" s="11">
        <f>H56</f>
        <v>1075768</v>
      </c>
      <c r="I55" s="11">
        <f>I56</f>
        <v>1075768</v>
      </c>
      <c r="J55" s="11">
        <f>J56</f>
        <v>0</v>
      </c>
      <c r="K55" s="11">
        <f>F55-I55-J55</f>
        <v>0</v>
      </c>
    </row>
    <row r="56" spans="1:12" s="6" customFormat="1" ht="22.5" x14ac:dyDescent="0.25">
      <c r="A56" s="10" t="s">
        <v>237</v>
      </c>
      <c r="B56" s="10" t="s">
        <v>167</v>
      </c>
      <c r="C56" s="10" t="s">
        <v>168</v>
      </c>
      <c r="D56" s="11">
        <f>D57+D60</f>
        <v>1349000</v>
      </c>
      <c r="E56" s="11">
        <f>E57+E60</f>
        <v>1102000</v>
      </c>
      <c r="F56" s="11">
        <f>G56+H56</f>
        <v>1075768</v>
      </c>
      <c r="G56" s="11">
        <f>G57+G60</f>
        <v>0</v>
      </c>
      <c r="H56" s="11">
        <f>H57+H60</f>
        <v>1075768</v>
      </c>
      <c r="I56" s="11">
        <f>I57+I60</f>
        <v>1075768</v>
      </c>
      <c r="J56" s="11">
        <f>J57+J60</f>
        <v>0</v>
      </c>
      <c r="K56" s="11">
        <f>F56-I56-J56</f>
        <v>0</v>
      </c>
    </row>
    <row r="57" spans="1:12" s="6" customFormat="1" ht="96" x14ac:dyDescent="0.25">
      <c r="A57" s="10" t="s">
        <v>238</v>
      </c>
      <c r="B57" s="10" t="s">
        <v>170</v>
      </c>
      <c r="C57" s="10" t="s">
        <v>171</v>
      </c>
      <c r="D57" s="11">
        <f>+D58+D59</f>
        <v>349000</v>
      </c>
      <c r="E57" s="11">
        <f>+E58+E59</f>
        <v>102000</v>
      </c>
      <c r="F57" s="11">
        <f>G57+H57</f>
        <v>75768</v>
      </c>
      <c r="G57" s="11">
        <f>+G58+G59</f>
        <v>0</v>
      </c>
      <c r="H57" s="11">
        <f>+H58+H59</f>
        <v>75768</v>
      </c>
      <c r="I57" s="11">
        <f>+I58+I59</f>
        <v>75768</v>
      </c>
      <c r="J57" s="11">
        <f>+J58+J59</f>
        <v>0</v>
      </c>
      <c r="K57" s="11">
        <f>F57-I57-J57</f>
        <v>0</v>
      </c>
    </row>
    <row r="58" spans="1:12" s="6" customFormat="1" ht="43.5" x14ac:dyDescent="0.25">
      <c r="A58" s="10" t="s">
        <v>154</v>
      </c>
      <c r="B58" s="10" t="s">
        <v>173</v>
      </c>
      <c r="C58" s="10" t="s">
        <v>174</v>
      </c>
      <c r="D58" s="11">
        <v>259000</v>
      </c>
      <c r="E58" s="11">
        <v>79000</v>
      </c>
      <c r="F58" s="11">
        <f>G58+H58</f>
        <v>54620</v>
      </c>
      <c r="G58" s="11">
        <v>0</v>
      </c>
      <c r="H58" s="11">
        <v>54620</v>
      </c>
      <c r="I58" s="11">
        <v>54620</v>
      </c>
      <c r="J58" s="11">
        <v>0</v>
      </c>
      <c r="K58" s="11">
        <f>F58-I58-J58</f>
        <v>0</v>
      </c>
    </row>
    <row r="59" spans="1:12" s="6" customFormat="1" ht="22.5" x14ac:dyDescent="0.25">
      <c r="A59" s="10" t="s">
        <v>239</v>
      </c>
      <c r="B59" s="10" t="s">
        <v>176</v>
      </c>
      <c r="C59" s="10" t="s">
        <v>177</v>
      </c>
      <c r="D59" s="11">
        <v>90000</v>
      </c>
      <c r="E59" s="11">
        <v>23000</v>
      </c>
      <c r="F59" s="11">
        <f>G59+H59</f>
        <v>21148</v>
      </c>
      <c r="G59" s="11">
        <v>0</v>
      </c>
      <c r="H59" s="11">
        <v>21148</v>
      </c>
      <c r="I59" s="11">
        <v>21148</v>
      </c>
      <c r="J59" s="11">
        <v>0</v>
      </c>
      <c r="K59" s="11">
        <f>F59-I59-J59</f>
        <v>0</v>
      </c>
    </row>
    <row r="60" spans="1:12" s="6" customFormat="1" ht="33" x14ac:dyDescent="0.25">
      <c r="A60" s="10" t="s">
        <v>240</v>
      </c>
      <c r="B60" s="10" t="s">
        <v>194</v>
      </c>
      <c r="C60" s="10" t="s">
        <v>195</v>
      </c>
      <c r="D60" s="11">
        <f>+D61</f>
        <v>1000000</v>
      </c>
      <c r="E60" s="11">
        <f>+E61</f>
        <v>1000000</v>
      </c>
      <c r="F60" s="11">
        <f>G60+H60</f>
        <v>1000000</v>
      </c>
      <c r="G60" s="11">
        <f>+G61</f>
        <v>0</v>
      </c>
      <c r="H60" s="11">
        <f>+H61</f>
        <v>1000000</v>
      </c>
      <c r="I60" s="11">
        <f>+I61</f>
        <v>1000000</v>
      </c>
      <c r="J60" s="11">
        <f>+J61</f>
        <v>0</v>
      </c>
      <c r="K60" s="11">
        <f>F60-I60-J60</f>
        <v>0</v>
      </c>
    </row>
    <row r="61" spans="1:12" s="6" customFormat="1" ht="33" x14ac:dyDescent="0.25">
      <c r="A61" s="10" t="s">
        <v>241</v>
      </c>
      <c r="B61" s="10" t="s">
        <v>197</v>
      </c>
      <c r="C61" s="10" t="s">
        <v>198</v>
      </c>
      <c r="D61" s="11">
        <v>1000000</v>
      </c>
      <c r="E61" s="11">
        <v>1000000</v>
      </c>
      <c r="F61" s="11">
        <f>G61+H61</f>
        <v>1000000</v>
      </c>
      <c r="G61" s="11">
        <v>0</v>
      </c>
      <c r="H61" s="11">
        <v>1000000</v>
      </c>
      <c r="I61" s="11">
        <v>1000000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208</v>
      </c>
      <c r="B63" s="13"/>
      <c r="C63" s="13"/>
      <c r="D63" s="13"/>
      <c r="E63" s="13" t="s">
        <v>210</v>
      </c>
      <c r="F63" s="13"/>
      <c r="G63" s="13"/>
      <c r="H63" s="13"/>
      <c r="I63" s="13" t="s">
        <v>211</v>
      </c>
      <c r="J63" s="13"/>
      <c r="K63" s="13"/>
      <c r="L63" s="13"/>
    </row>
    <row r="64" spans="1:12" x14ac:dyDescent="0.25">
      <c r="A64" s="3" t="s">
        <v>209</v>
      </c>
      <c r="B64" s="3"/>
      <c r="C64" s="3"/>
      <c r="D64" s="3"/>
      <c r="E64" s="3" t="s">
        <v>210</v>
      </c>
      <c r="F64" s="3"/>
      <c r="G64" s="3"/>
      <c r="H64" s="3"/>
      <c r="I64" s="3"/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A63:D63"/>
    <mergeCell ref="A64:D64"/>
    <mergeCell ref="E63:H63"/>
    <mergeCell ref="E64:H64"/>
    <mergeCell ref="I63:L63"/>
    <mergeCell ref="I64:L6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ED75-A0CA-4647-AC69-0EB5E89933D9}">
  <dimension ref="A1:T6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243</v>
      </c>
      <c r="C11" s="10" t="s">
        <v>21</v>
      </c>
      <c r="D11" s="11">
        <f>D12+D17+D20+D28</f>
        <v>28005420</v>
      </c>
      <c r="E11" s="11">
        <f>E12+E17+E20+E28</f>
        <v>27930450</v>
      </c>
      <c r="F11" s="11">
        <f>G11+H11</f>
        <v>162150</v>
      </c>
      <c r="G11" s="11">
        <f>G12+G17+G20+G28</f>
        <v>0</v>
      </c>
      <c r="H11" s="11">
        <f>H12+H17+H20+H28</f>
        <v>162150</v>
      </c>
      <c r="I11" s="11">
        <f>I12+I17+I20+I28</f>
        <v>162150</v>
      </c>
      <c r="J11" s="11">
        <f>J12+J17+J20+J28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1122620</v>
      </c>
      <c r="E12" s="11">
        <f>+E13</f>
        <v>1047650</v>
      </c>
      <c r="F12" s="11">
        <f>G12+H12</f>
        <v>84660</v>
      </c>
      <c r="G12" s="11">
        <f>+G13</f>
        <v>0</v>
      </c>
      <c r="H12" s="11">
        <f>+H13</f>
        <v>84660</v>
      </c>
      <c r="I12" s="11">
        <f>+I13</f>
        <v>84660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244</v>
      </c>
      <c r="B13" s="10" t="s">
        <v>113</v>
      </c>
      <c r="C13" s="10" t="s">
        <v>114</v>
      </c>
      <c r="D13" s="11">
        <f>+D14</f>
        <v>1122620</v>
      </c>
      <c r="E13" s="11">
        <f>+E14</f>
        <v>1047650</v>
      </c>
      <c r="F13" s="11">
        <f>G13+H13</f>
        <v>84660</v>
      </c>
      <c r="G13" s="11">
        <f>+G14</f>
        <v>0</v>
      </c>
      <c r="H13" s="11">
        <f>+H14</f>
        <v>84660</v>
      </c>
      <c r="I13" s="11">
        <f>+I14</f>
        <v>84660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214</v>
      </c>
      <c r="B14" s="10" t="s">
        <v>128</v>
      </c>
      <c r="C14" s="10" t="s">
        <v>129</v>
      </c>
      <c r="D14" s="11">
        <f>+D15</f>
        <v>1122620</v>
      </c>
      <c r="E14" s="11">
        <f>+E15</f>
        <v>1047650</v>
      </c>
      <c r="F14" s="11">
        <f>G14+H14</f>
        <v>84660</v>
      </c>
      <c r="G14" s="11">
        <f>+G15</f>
        <v>0</v>
      </c>
      <c r="H14" s="11">
        <f>+H15</f>
        <v>84660</v>
      </c>
      <c r="I14" s="11">
        <f>+I15</f>
        <v>84660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245</v>
      </c>
      <c r="B15" s="10" t="s">
        <v>233</v>
      </c>
      <c r="C15" s="10" t="s">
        <v>234</v>
      </c>
      <c r="D15" s="11">
        <f>+D16</f>
        <v>1122620</v>
      </c>
      <c r="E15" s="11">
        <f>+E16</f>
        <v>1047650</v>
      </c>
      <c r="F15" s="11">
        <f>G15+H15</f>
        <v>84660</v>
      </c>
      <c r="G15" s="11">
        <f>+G16</f>
        <v>0</v>
      </c>
      <c r="H15" s="11">
        <f>+H16</f>
        <v>84660</v>
      </c>
      <c r="I15" s="11">
        <f>+I16</f>
        <v>84660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246</v>
      </c>
      <c r="B16" s="10" t="s">
        <v>152</v>
      </c>
      <c r="C16" s="10" t="s">
        <v>153</v>
      </c>
      <c r="D16" s="11">
        <v>1122620</v>
      </c>
      <c r="E16" s="11">
        <v>1047650</v>
      </c>
      <c r="F16" s="11">
        <f>G16+H16</f>
        <v>84660</v>
      </c>
      <c r="G16" s="11">
        <v>0</v>
      </c>
      <c r="H16" s="11">
        <v>84660</v>
      </c>
      <c r="I16" s="11">
        <v>84660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155</v>
      </c>
      <c r="C17" s="10" t="s">
        <v>156</v>
      </c>
      <c r="D17" s="11">
        <f>D18</f>
        <v>435000</v>
      </c>
      <c r="E17" s="11">
        <f>E18</f>
        <v>435000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158</v>
      </c>
      <c r="C18" s="10" t="s">
        <v>159</v>
      </c>
      <c r="D18" s="11">
        <f>+D19</f>
        <v>435000</v>
      </c>
      <c r="E18" s="11">
        <f>+E19</f>
        <v>435000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161</v>
      </c>
      <c r="C19" s="10" t="s">
        <v>162</v>
      </c>
      <c r="D19" s="11">
        <v>435000</v>
      </c>
      <c r="E19" s="11">
        <v>435000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91</v>
      </c>
      <c r="B20" s="10" t="s">
        <v>164</v>
      </c>
      <c r="C20" s="10" t="s">
        <v>165</v>
      </c>
      <c r="D20" s="11">
        <f>D21</f>
        <v>26293300</v>
      </c>
      <c r="E20" s="11">
        <f>E21</f>
        <v>26293300</v>
      </c>
      <c r="F20" s="11">
        <f>G20+H20</f>
        <v>77490</v>
      </c>
      <c r="G20" s="11">
        <f>G21</f>
        <v>0</v>
      </c>
      <c r="H20" s="11">
        <f>H21</f>
        <v>77490</v>
      </c>
      <c r="I20" s="11">
        <f>I21</f>
        <v>77490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219</v>
      </c>
      <c r="B21" s="10" t="s">
        <v>167</v>
      </c>
      <c r="C21" s="10" t="s">
        <v>168</v>
      </c>
      <c r="D21" s="11">
        <f>D22</f>
        <v>26293300</v>
      </c>
      <c r="E21" s="11">
        <f>E22</f>
        <v>26293300</v>
      </c>
      <c r="F21" s="11">
        <f>G21+H21</f>
        <v>77490</v>
      </c>
      <c r="G21" s="11">
        <f>G22</f>
        <v>0</v>
      </c>
      <c r="H21" s="11">
        <f>H22</f>
        <v>77490</v>
      </c>
      <c r="I21" s="11">
        <f>I22</f>
        <v>77490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170</v>
      </c>
      <c r="C22" s="10" t="s">
        <v>171</v>
      </c>
      <c r="D22" s="11">
        <f>+D23+D24+D25</f>
        <v>26293300</v>
      </c>
      <c r="E22" s="11">
        <f>+E23+E24+E25</f>
        <v>26293300</v>
      </c>
      <c r="F22" s="11">
        <f>G22+H22</f>
        <v>77490</v>
      </c>
      <c r="G22" s="11">
        <f>+G23+G24+G25</f>
        <v>0</v>
      </c>
      <c r="H22" s="11">
        <f>+H23+H24+H25</f>
        <v>77490</v>
      </c>
      <c r="I22" s="11">
        <f>+I23+I24+I25</f>
        <v>77490</v>
      </c>
      <c r="J22" s="11">
        <f>+J23+J24+J25</f>
        <v>0</v>
      </c>
      <c r="K22" s="11">
        <f>F22-I22-J22</f>
        <v>0</v>
      </c>
    </row>
    <row r="23" spans="1:12" s="6" customFormat="1" ht="22.5" x14ac:dyDescent="0.25">
      <c r="A23" s="10" t="s">
        <v>247</v>
      </c>
      <c r="B23" s="10" t="s">
        <v>179</v>
      </c>
      <c r="C23" s="10" t="s">
        <v>180</v>
      </c>
      <c r="D23" s="11">
        <v>1894000</v>
      </c>
      <c r="E23" s="11">
        <v>1894000</v>
      </c>
      <c r="F23" s="11">
        <f>G23+H23</f>
        <v>77490</v>
      </c>
      <c r="G23" s="11">
        <v>0</v>
      </c>
      <c r="H23" s="11">
        <v>77490</v>
      </c>
      <c r="I23" s="11">
        <v>77490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136</v>
      </c>
      <c r="B24" s="10" t="s">
        <v>182</v>
      </c>
      <c r="C24" s="10" t="s">
        <v>183</v>
      </c>
      <c r="D24" s="11">
        <v>22496300</v>
      </c>
      <c r="E24" s="11">
        <v>22496300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248</v>
      </c>
      <c r="B25" s="10" t="s">
        <v>185</v>
      </c>
      <c r="C25" s="10" t="s">
        <v>186</v>
      </c>
      <c r="D25" s="11">
        <f>D26+D27</f>
        <v>1903000</v>
      </c>
      <c r="E25" s="11">
        <f>E26+E27</f>
        <v>1903000</v>
      </c>
      <c r="F25" s="11">
        <f>G25+H25</f>
        <v>0</v>
      </c>
      <c r="G25" s="11">
        <f>G26+G27</f>
        <v>0</v>
      </c>
      <c r="H25" s="11">
        <f>H26+H27</f>
        <v>0</v>
      </c>
      <c r="I25" s="11">
        <f>I26+I27</f>
        <v>0</v>
      </c>
      <c r="J25" s="11">
        <f>J26+J27</f>
        <v>0</v>
      </c>
      <c r="K25" s="11">
        <f>F25-I25-J25</f>
        <v>0</v>
      </c>
    </row>
    <row r="26" spans="1:12" s="6" customFormat="1" x14ac:dyDescent="0.25">
      <c r="A26" s="10" t="s">
        <v>249</v>
      </c>
      <c r="B26" s="10" t="s">
        <v>188</v>
      </c>
      <c r="C26" s="10" t="s">
        <v>189</v>
      </c>
      <c r="D26" s="11">
        <v>1599000</v>
      </c>
      <c r="E26" s="11">
        <v>1599000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2" s="6" customFormat="1" x14ac:dyDescent="0.25">
      <c r="A27" s="10" t="s">
        <v>250</v>
      </c>
      <c r="B27" s="10" t="s">
        <v>191</v>
      </c>
      <c r="C27" s="10" t="s">
        <v>192</v>
      </c>
      <c r="D27" s="11">
        <v>304000</v>
      </c>
      <c r="E27" s="11">
        <v>304000</v>
      </c>
      <c r="F27" s="11">
        <f>G27+H27</f>
        <v>0</v>
      </c>
      <c r="G27" s="11">
        <v>0</v>
      </c>
      <c r="H27" s="11">
        <v>0</v>
      </c>
      <c r="I27" s="11">
        <v>0</v>
      </c>
      <c r="J27" s="11">
        <v>0</v>
      </c>
      <c r="K27" s="11">
        <f>F27-I27-J27</f>
        <v>0</v>
      </c>
    </row>
    <row r="28" spans="1:12" s="6" customFormat="1" ht="33" x14ac:dyDescent="0.25">
      <c r="A28" s="10" t="s">
        <v>190</v>
      </c>
      <c r="B28" s="10" t="s">
        <v>200</v>
      </c>
      <c r="C28" s="10" t="s">
        <v>201</v>
      </c>
      <c r="D28" s="11">
        <f>+D29</f>
        <v>154500</v>
      </c>
      <c r="E28" s="11">
        <f>+E29</f>
        <v>154500</v>
      </c>
      <c r="F28" s="11">
        <f>G28+H28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+J29</f>
        <v>0</v>
      </c>
      <c r="K28" s="11">
        <f>F28-I28-J28</f>
        <v>0</v>
      </c>
    </row>
    <row r="29" spans="1:12" s="6" customFormat="1" ht="33" x14ac:dyDescent="0.25">
      <c r="A29" s="10" t="s">
        <v>251</v>
      </c>
      <c r="B29" s="10" t="s">
        <v>203</v>
      </c>
      <c r="C29" s="10" t="s">
        <v>204</v>
      </c>
      <c r="D29" s="11">
        <f>D30</f>
        <v>154500</v>
      </c>
      <c r="E29" s="11">
        <f>E30</f>
        <v>154500</v>
      </c>
      <c r="F29" s="11">
        <f>G29+H29</f>
        <v>0</v>
      </c>
      <c r="G29" s="11">
        <f>G30</f>
        <v>0</v>
      </c>
      <c r="H29" s="11">
        <f>H30</f>
        <v>0</v>
      </c>
      <c r="I29" s="11">
        <f>I30</f>
        <v>0</v>
      </c>
      <c r="J29" s="11">
        <f>J30</f>
        <v>0</v>
      </c>
      <c r="K29" s="11">
        <f>F29-I29-J29</f>
        <v>0</v>
      </c>
    </row>
    <row r="30" spans="1:12" s="6" customFormat="1" ht="22.5" x14ac:dyDescent="0.25">
      <c r="A30" s="10" t="s">
        <v>252</v>
      </c>
      <c r="B30" s="10" t="s">
        <v>206</v>
      </c>
      <c r="C30" s="10" t="s">
        <v>207</v>
      </c>
      <c r="D30" s="11">
        <v>154500</v>
      </c>
      <c r="E30" s="11">
        <v>154500</v>
      </c>
      <c r="F30" s="11">
        <f>G30+H30</f>
        <v>0</v>
      </c>
      <c r="G30" s="11">
        <v>0</v>
      </c>
      <c r="H30" s="11">
        <v>0</v>
      </c>
      <c r="I30" s="11">
        <v>0</v>
      </c>
      <c r="J30" s="11">
        <v>0</v>
      </c>
      <c r="K30" s="11">
        <f>F30-I30-J30</f>
        <v>0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</row>
    <row r="32" spans="1:12" x14ac:dyDescent="0.25">
      <c r="A32" s="13" t="s">
        <v>208</v>
      </c>
      <c r="B32" s="13"/>
      <c r="C32" s="13"/>
      <c r="D32" s="13"/>
      <c r="E32" s="13" t="s">
        <v>210</v>
      </c>
      <c r="F32" s="13"/>
      <c r="G32" s="13"/>
      <c r="H32" s="13"/>
      <c r="I32" s="13" t="s">
        <v>211</v>
      </c>
      <c r="J32" s="13"/>
      <c r="K32" s="13"/>
      <c r="L32" s="13"/>
    </row>
    <row r="33" spans="1:12" x14ac:dyDescent="0.25">
      <c r="A33" s="3" t="s">
        <v>209</v>
      </c>
      <c r="B33" s="3"/>
      <c r="C33" s="3"/>
      <c r="D33" s="3"/>
      <c r="E33" s="3" t="s">
        <v>210</v>
      </c>
      <c r="F33" s="3"/>
      <c r="G33" s="3"/>
      <c r="H33" s="3"/>
      <c r="I33" s="3"/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2">
    <mergeCell ref="A32:D32"/>
    <mergeCell ref="A33:D33"/>
    <mergeCell ref="E32:H32"/>
    <mergeCell ref="E33:H33"/>
    <mergeCell ref="I32:L32"/>
    <mergeCell ref="I33:L3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2025-07-17T10:11:02Z</dcterms:created>
  <dcterms:modified xsi:type="dcterms:W3CDTF">2025-07-17T10:11:15Z</dcterms:modified>
</cp:coreProperties>
</file>