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2\"/>
    </mc:Choice>
  </mc:AlternateContent>
  <xr:revisionPtr revIDLastSave="0" documentId="8_{0B3B0812-AE28-4905-824A-FFA4F2659291}" xr6:coauthVersionLast="47" xr6:coauthVersionMax="47" xr10:uidLastSave="{00000000-0000-0000-0000-000000000000}"/>
  <bookViews>
    <workbookView xWindow="-120" yWindow="-120" windowWidth="29040" windowHeight="15720" activeTab="2" xr2:uid="{B95B4306-F7EE-4E34-8C0E-01F131830C89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H17" i="3"/>
  <c r="D18" i="3"/>
  <c r="D17" i="3" s="1"/>
  <c r="E18" i="3"/>
  <c r="E17" i="3" s="1"/>
  <c r="G18" i="3"/>
  <c r="F18" i="3" s="1"/>
  <c r="K18" i="3" s="1"/>
  <c r="H18" i="3"/>
  <c r="I18" i="3"/>
  <c r="I17" i="3" s="1"/>
  <c r="J18" i="3"/>
  <c r="J17" i="3" s="1"/>
  <c r="F19" i="3"/>
  <c r="K19" i="3"/>
  <c r="D22" i="3"/>
  <c r="D21" i="3" s="1"/>
  <c r="D20" i="3" s="1"/>
  <c r="E22" i="3"/>
  <c r="F22" i="3"/>
  <c r="K22" i="3" s="1"/>
  <c r="G22" i="3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 s="1"/>
  <c r="D25" i="3"/>
  <c r="J25" i="3"/>
  <c r="F26" i="3"/>
  <c r="K26" i="3" s="1"/>
  <c r="D27" i="3"/>
  <c r="E27" i="3"/>
  <c r="E25" i="3" s="1"/>
  <c r="G27" i="3"/>
  <c r="G25" i="3" s="1"/>
  <c r="F25" i="3" s="1"/>
  <c r="K25" i="3" s="1"/>
  <c r="H27" i="3"/>
  <c r="H25" i="3" s="1"/>
  <c r="I27" i="3"/>
  <c r="I25" i="3" s="1"/>
  <c r="J27" i="3"/>
  <c r="F28" i="3"/>
  <c r="K28" i="3"/>
  <c r="F29" i="3"/>
  <c r="K29" i="3"/>
  <c r="F30" i="3"/>
  <c r="K30" i="3" s="1"/>
  <c r="D32" i="3"/>
  <c r="D31" i="3" s="1"/>
  <c r="E32" i="3"/>
  <c r="E31" i="3" s="1"/>
  <c r="G32" i="3"/>
  <c r="F32" i="3" s="1"/>
  <c r="K32" i="3" s="1"/>
  <c r="H32" i="3"/>
  <c r="H31" i="3" s="1"/>
  <c r="I32" i="3"/>
  <c r="I31" i="3" s="1"/>
  <c r="J32" i="3"/>
  <c r="J31" i="3" s="1"/>
  <c r="F33" i="3"/>
  <c r="K33" i="3" s="1"/>
  <c r="F34" i="3"/>
  <c r="K3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F27" i="2"/>
  <c r="K27" i="2" s="1"/>
  <c r="G27" i="2"/>
  <c r="H27" i="2"/>
  <c r="I27" i="2"/>
  <c r="J27" i="2"/>
  <c r="F28" i="2"/>
  <c r="K28" i="2"/>
  <c r="F29" i="2"/>
  <c r="K29" i="2" s="1"/>
  <c r="F30" i="2"/>
  <c r="K30" i="2" s="1"/>
  <c r="F31" i="2"/>
  <c r="K31" i="2"/>
  <c r="F32" i="2"/>
  <c r="K32" i="2"/>
  <c r="D34" i="2"/>
  <c r="E34" i="2"/>
  <c r="G34" i="2"/>
  <c r="H34" i="2"/>
  <c r="F34" i="2" s="1"/>
  <c r="K34" i="2" s="1"/>
  <c r="I34" i="2"/>
  <c r="I33" i="2" s="1"/>
  <c r="J34" i="2"/>
  <c r="J33" i="2" s="1"/>
  <c r="F35" i="2"/>
  <c r="K35" i="2" s="1"/>
  <c r="F36" i="2"/>
  <c r="K36" i="2" s="1"/>
  <c r="F37" i="2"/>
  <c r="K37" i="2"/>
  <c r="D39" i="2"/>
  <c r="D38" i="2" s="1"/>
  <c r="D33" i="2" s="1"/>
  <c r="E39" i="2"/>
  <c r="E38" i="2" s="1"/>
  <c r="F39" i="2"/>
  <c r="K39" i="2" s="1"/>
  <c r="G39" i="2"/>
  <c r="G38" i="2" s="1"/>
  <c r="F38" i="2" s="1"/>
  <c r="K38" i="2" s="1"/>
  <c r="H39" i="2"/>
  <c r="H38" i="2" s="1"/>
  <c r="I39" i="2"/>
  <c r="I38" i="2" s="1"/>
  <c r="J39" i="2"/>
  <c r="J38" i="2" s="1"/>
  <c r="F40" i="2"/>
  <c r="K40" i="2"/>
  <c r="F41" i="2"/>
  <c r="K41" i="2" s="1"/>
  <c r="J44" i="2"/>
  <c r="J43" i="2" s="1"/>
  <c r="D45" i="2"/>
  <c r="D44" i="2" s="1"/>
  <c r="D43" i="2" s="1"/>
  <c r="E45" i="2"/>
  <c r="E44" i="2" s="1"/>
  <c r="E43" i="2" s="1"/>
  <c r="G45" i="2"/>
  <c r="F45" i="2" s="1"/>
  <c r="K45" i="2" s="1"/>
  <c r="H45" i="2"/>
  <c r="H44" i="2" s="1"/>
  <c r="H43" i="2" s="1"/>
  <c r="I45" i="2"/>
  <c r="I44" i="2" s="1"/>
  <c r="I43" i="2" s="1"/>
  <c r="J45" i="2"/>
  <c r="F46" i="2"/>
  <c r="K46" i="2" s="1"/>
  <c r="D48" i="2"/>
  <c r="E48" i="2"/>
  <c r="E47" i="2" s="1"/>
  <c r="G48" i="2"/>
  <c r="F48" i="2" s="1"/>
  <c r="K48" i="2" s="1"/>
  <c r="H48" i="2"/>
  <c r="I48" i="2"/>
  <c r="J48" i="2"/>
  <c r="F49" i="2"/>
  <c r="K49" i="2"/>
  <c r="D51" i="2"/>
  <c r="D50" i="2" s="1"/>
  <c r="E51" i="2"/>
  <c r="E50" i="2" s="1"/>
  <c r="F51" i="2"/>
  <c r="K51" i="2" s="1"/>
  <c r="G51" i="2"/>
  <c r="G50" i="2" s="1"/>
  <c r="F50" i="2" s="1"/>
  <c r="H51" i="2"/>
  <c r="H50" i="2" s="1"/>
  <c r="I51" i="2"/>
  <c r="I50" i="2" s="1"/>
  <c r="J51" i="2"/>
  <c r="J50" i="2" s="1"/>
  <c r="F52" i="2"/>
  <c r="K52" i="2"/>
  <c r="F53" i="2"/>
  <c r="K53" i="2" s="1"/>
  <c r="D54" i="2"/>
  <c r="E54" i="2"/>
  <c r="G54" i="2"/>
  <c r="F54" i="2" s="1"/>
  <c r="K54" i="2" s="1"/>
  <c r="H54" i="2"/>
  <c r="I54" i="2"/>
  <c r="J54" i="2"/>
  <c r="F55" i="2"/>
  <c r="K55" i="2" s="1"/>
  <c r="D56" i="2"/>
  <c r="E56" i="2"/>
  <c r="G56" i="2"/>
  <c r="F56" i="2" s="1"/>
  <c r="K56" i="2" s="1"/>
  <c r="H56" i="2"/>
  <c r="I56" i="2"/>
  <c r="J56" i="2"/>
  <c r="F57" i="2"/>
  <c r="K57" i="2"/>
  <c r="D59" i="2"/>
  <c r="D58" i="2" s="1"/>
  <c r="D60" i="2"/>
  <c r="E60" i="2"/>
  <c r="E59" i="2" s="1"/>
  <c r="E58" i="2" s="1"/>
  <c r="F60" i="2"/>
  <c r="K60" i="2" s="1"/>
  <c r="G60" i="2"/>
  <c r="G59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F62" i="2"/>
  <c r="K62" i="2" s="1"/>
  <c r="D63" i="2"/>
  <c r="E63" i="2"/>
  <c r="G63" i="2"/>
  <c r="F63" i="2" s="1"/>
  <c r="K63" i="2" s="1"/>
  <c r="H63" i="2"/>
  <c r="I63" i="2"/>
  <c r="J63" i="2"/>
  <c r="F64" i="2"/>
  <c r="K64" i="2" s="1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 s="1"/>
  <c r="J24" i="1"/>
  <c r="J23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F26" i="1"/>
  <c r="K26" i="1" s="1"/>
  <c r="F27" i="1"/>
  <c r="K27" i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 s="1"/>
  <c r="F32" i="1"/>
  <c r="K32" i="1"/>
  <c r="F33" i="1"/>
  <c r="K33" i="1"/>
  <c r="D35" i="1"/>
  <c r="E35" i="1"/>
  <c r="G35" i="1"/>
  <c r="F35" i="1" s="1"/>
  <c r="K35" i="1" s="1"/>
  <c r="H35" i="1"/>
  <c r="H34" i="1" s="1"/>
  <c r="I35" i="1"/>
  <c r="I34" i="1" s="1"/>
  <c r="J35" i="1"/>
  <c r="F36" i="1"/>
  <c r="K36" i="1" s="1"/>
  <c r="F37" i="1"/>
  <c r="K37" i="1" s="1"/>
  <c r="F38" i="1"/>
  <c r="K38" i="1"/>
  <c r="D40" i="1"/>
  <c r="D39" i="1" s="1"/>
  <c r="E40" i="1"/>
  <c r="E39" i="1" s="1"/>
  <c r="F40" i="1"/>
  <c r="K40" i="1" s="1"/>
  <c r="G40" i="1"/>
  <c r="G39" i="1" s="1"/>
  <c r="H40" i="1"/>
  <c r="H39" i="1" s="1"/>
  <c r="I40" i="1"/>
  <c r="I39" i="1" s="1"/>
  <c r="J40" i="1"/>
  <c r="J39" i="1" s="1"/>
  <c r="F41" i="1"/>
  <c r="K41" i="1"/>
  <c r="F42" i="1"/>
  <c r="K42" i="1" s="1"/>
  <c r="D46" i="1"/>
  <c r="D45" i="1" s="1"/>
  <c r="D44" i="1" s="1"/>
  <c r="E46" i="1"/>
  <c r="E45" i="1" s="1"/>
  <c r="E44" i="1" s="1"/>
  <c r="G46" i="1"/>
  <c r="F46" i="1" s="1"/>
  <c r="K46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 s="1"/>
  <c r="D49" i="1"/>
  <c r="E49" i="1"/>
  <c r="G49" i="1"/>
  <c r="H49" i="1"/>
  <c r="I49" i="1"/>
  <c r="J49" i="1"/>
  <c r="F50" i="1"/>
  <c r="K50" i="1"/>
  <c r="D52" i="1"/>
  <c r="D51" i="1" s="1"/>
  <c r="E52" i="1"/>
  <c r="E51" i="1" s="1"/>
  <c r="F52" i="1"/>
  <c r="K52" i="1" s="1"/>
  <c r="G52" i="1"/>
  <c r="G51" i="1" s="1"/>
  <c r="H52" i="1"/>
  <c r="H51" i="1" s="1"/>
  <c r="I52" i="1"/>
  <c r="I51" i="1" s="1"/>
  <c r="J52" i="1"/>
  <c r="J51" i="1" s="1"/>
  <c r="F53" i="1"/>
  <c r="K53" i="1"/>
  <c r="F54" i="1"/>
  <c r="K54" i="1" s="1"/>
  <c r="D55" i="1"/>
  <c r="E55" i="1"/>
  <c r="G55" i="1"/>
  <c r="F55" i="1" s="1"/>
  <c r="K55" i="1" s="1"/>
  <c r="H55" i="1"/>
  <c r="I55" i="1"/>
  <c r="J55" i="1"/>
  <c r="F56" i="1"/>
  <c r="K56" i="1" s="1"/>
  <c r="F57" i="1"/>
  <c r="K57" i="1"/>
  <c r="F58" i="1"/>
  <c r="K58" i="1"/>
  <c r="D60" i="1"/>
  <c r="D59" i="1" s="1"/>
  <c r="E60" i="1"/>
  <c r="E59" i="1" s="1"/>
  <c r="G60" i="1"/>
  <c r="G59" i="1" s="1"/>
  <c r="H60" i="1"/>
  <c r="F60" i="1" s="1"/>
  <c r="K60" i="1" s="1"/>
  <c r="I60" i="1"/>
  <c r="I59" i="1" s="1"/>
  <c r="J60" i="1"/>
  <c r="J59" i="1" s="1"/>
  <c r="F61" i="1"/>
  <c r="K61" i="1" s="1"/>
  <c r="D64" i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 s="1"/>
  <c r="F66" i="1"/>
  <c r="K66" i="1"/>
  <c r="F67" i="1"/>
  <c r="K67" i="1"/>
  <c r="F68" i="1"/>
  <c r="K68" i="1" s="1"/>
  <c r="G69" i="1"/>
  <c r="F69" i="1" s="1"/>
  <c r="K69" i="1" s="1"/>
  <c r="H69" i="1"/>
  <c r="I69" i="1"/>
  <c r="J69" i="1"/>
  <c r="F70" i="1"/>
  <c r="K70" i="1" s="1"/>
  <c r="F71" i="1"/>
  <c r="K71" i="1"/>
  <c r="F72" i="1"/>
  <c r="K72" i="1"/>
  <c r="D73" i="1"/>
  <c r="D69" i="1" s="1"/>
  <c r="E73" i="1"/>
  <c r="E69" i="1" s="1"/>
  <c r="G73" i="1"/>
  <c r="H73" i="1"/>
  <c r="F73" i="1" s="1"/>
  <c r="K73" i="1" s="1"/>
  <c r="I73" i="1"/>
  <c r="J73" i="1"/>
  <c r="F74" i="1"/>
  <c r="K74" i="1" s="1"/>
  <c r="F75" i="1"/>
  <c r="K75" i="1" s="1"/>
  <c r="F76" i="1"/>
  <c r="K76" i="1"/>
  <c r="D78" i="1"/>
  <c r="D77" i="1" s="1"/>
  <c r="E78" i="1"/>
  <c r="E77" i="1" s="1"/>
  <c r="F78" i="1"/>
  <c r="K78" i="1" s="1"/>
  <c r="G78" i="1"/>
  <c r="G77" i="1" s="1"/>
  <c r="H78" i="1"/>
  <c r="H77" i="1" s="1"/>
  <c r="I78" i="1"/>
  <c r="I77" i="1" s="1"/>
  <c r="J78" i="1"/>
  <c r="J77" i="1" s="1"/>
  <c r="F79" i="1"/>
  <c r="K79" i="1"/>
  <c r="F80" i="1"/>
  <c r="K80" i="1" s="1"/>
  <c r="J11" i="3" l="1"/>
  <c r="I11" i="3"/>
  <c r="G21" i="3"/>
  <c r="H11" i="3"/>
  <c r="E21" i="3"/>
  <c r="E20" i="3" s="1"/>
  <c r="E11" i="3"/>
  <c r="D11" i="3"/>
  <c r="G17" i="3"/>
  <c r="F17" i="3" s="1"/>
  <c r="K17" i="3" s="1"/>
  <c r="F27" i="3"/>
  <c r="K27" i="3" s="1"/>
  <c r="G31" i="3"/>
  <c r="F31" i="3" s="1"/>
  <c r="K31" i="3" s="1"/>
  <c r="G14" i="3"/>
  <c r="J13" i="2"/>
  <c r="I13" i="2"/>
  <c r="F59" i="2"/>
  <c r="K59" i="2" s="1"/>
  <c r="G58" i="2"/>
  <c r="F58" i="2" s="1"/>
  <c r="K58" i="2" s="1"/>
  <c r="J47" i="2"/>
  <c r="J42" i="2" s="1"/>
  <c r="I42" i="2"/>
  <c r="E33" i="2"/>
  <c r="E13" i="2" s="1"/>
  <c r="E12" i="2" s="1"/>
  <c r="E11" i="2" s="1"/>
  <c r="G33" i="2"/>
  <c r="I47" i="2"/>
  <c r="D47" i="2"/>
  <c r="D42" i="2" s="1"/>
  <c r="K50" i="2"/>
  <c r="H47" i="2"/>
  <c r="H42" i="2" s="1"/>
  <c r="E42" i="2"/>
  <c r="D13" i="2"/>
  <c r="G47" i="2"/>
  <c r="G44" i="2"/>
  <c r="G23" i="2"/>
  <c r="G15" i="2"/>
  <c r="H33" i="2"/>
  <c r="H13" i="2" s="1"/>
  <c r="E48" i="1"/>
  <c r="F77" i="1"/>
  <c r="K77" i="1" s="1"/>
  <c r="I14" i="1"/>
  <c r="D48" i="1"/>
  <c r="D43" i="1" s="1"/>
  <c r="F59" i="1"/>
  <c r="K59" i="1" s="1"/>
  <c r="J43" i="1"/>
  <c r="J48" i="1"/>
  <c r="D34" i="1"/>
  <c r="H14" i="1"/>
  <c r="I48" i="1"/>
  <c r="I43" i="1" s="1"/>
  <c r="H43" i="1"/>
  <c r="E34" i="1"/>
  <c r="E14" i="1" s="1"/>
  <c r="E13" i="1" s="1"/>
  <c r="D63" i="1"/>
  <c r="D62" i="1" s="1"/>
  <c r="F51" i="1"/>
  <c r="K51" i="1" s="1"/>
  <c r="H48" i="1"/>
  <c r="G48" i="1"/>
  <c r="F48" i="1" s="1"/>
  <c r="E43" i="1"/>
  <c r="F39" i="1"/>
  <c r="K39" i="1" s="1"/>
  <c r="J34" i="1"/>
  <c r="J14" i="1" s="1"/>
  <c r="J13" i="1" s="1"/>
  <c r="D14" i="1"/>
  <c r="F49" i="1"/>
  <c r="K49" i="1" s="1"/>
  <c r="G63" i="1"/>
  <c r="G45" i="1"/>
  <c r="G24" i="1"/>
  <c r="G16" i="1"/>
  <c r="H59" i="1"/>
  <c r="G34" i="1"/>
  <c r="F34" i="1" s="1"/>
  <c r="K34" i="1" s="1"/>
  <c r="F14" i="3" l="1"/>
  <c r="K14" i="3" s="1"/>
  <c r="G13" i="3"/>
  <c r="F21" i="3"/>
  <c r="K21" i="3" s="1"/>
  <c r="G20" i="3"/>
  <c r="F20" i="3" s="1"/>
  <c r="K20" i="3" s="1"/>
  <c r="H12" i="2"/>
  <c r="H11" i="2" s="1"/>
  <c r="F15" i="2"/>
  <c r="K15" i="2" s="1"/>
  <c r="G14" i="2"/>
  <c r="F23" i="2"/>
  <c r="K23" i="2" s="1"/>
  <c r="G22" i="2"/>
  <c r="F22" i="2" s="1"/>
  <c r="K22" i="2" s="1"/>
  <c r="F44" i="2"/>
  <c r="K44" i="2" s="1"/>
  <c r="G43" i="2"/>
  <c r="I12" i="2"/>
  <c r="I11" i="2" s="1"/>
  <c r="J12" i="2"/>
  <c r="J11" i="2" s="1"/>
  <c r="F47" i="2"/>
  <c r="K47" i="2" s="1"/>
  <c r="D12" i="2"/>
  <c r="D11" i="2" s="1"/>
  <c r="F33" i="2"/>
  <c r="K33" i="2" s="1"/>
  <c r="E11" i="1"/>
  <c r="E12" i="1"/>
  <c r="J11" i="1"/>
  <c r="J12" i="1"/>
  <c r="D13" i="1"/>
  <c r="F16" i="1"/>
  <c r="K16" i="1" s="1"/>
  <c r="G15" i="1"/>
  <c r="I13" i="1"/>
  <c r="F24" i="1"/>
  <c r="K24" i="1" s="1"/>
  <c r="G23" i="1"/>
  <c r="F23" i="1" s="1"/>
  <c r="K23" i="1" s="1"/>
  <c r="H13" i="1"/>
  <c r="F63" i="1"/>
  <c r="K63" i="1" s="1"/>
  <c r="G62" i="1"/>
  <c r="F62" i="1" s="1"/>
  <c r="K62" i="1" s="1"/>
  <c r="K48" i="1"/>
  <c r="F45" i="1"/>
  <c r="K45" i="1" s="1"/>
  <c r="G44" i="1"/>
  <c r="F13" i="3" l="1"/>
  <c r="K13" i="3" s="1"/>
  <c r="G12" i="3"/>
  <c r="F43" i="2"/>
  <c r="K43" i="2" s="1"/>
  <c r="G42" i="2"/>
  <c r="F42" i="2" s="1"/>
  <c r="K42" i="2" s="1"/>
  <c r="F14" i="2"/>
  <c r="K14" i="2" s="1"/>
  <c r="G13" i="2"/>
  <c r="F44" i="1"/>
  <c r="K44" i="1" s="1"/>
  <c r="G43" i="1"/>
  <c r="F43" i="1" s="1"/>
  <c r="K43" i="1" s="1"/>
  <c r="I11" i="1"/>
  <c r="I12" i="1"/>
  <c r="F15" i="1"/>
  <c r="K15" i="1" s="1"/>
  <c r="G14" i="1"/>
  <c r="D11" i="1"/>
  <c r="D12" i="1"/>
  <c r="H11" i="1"/>
  <c r="H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<sst xmlns="http://schemas.openxmlformats.org/spreadsheetml/2006/main" count="519" uniqueCount="278">
  <si>
    <t>CENTRALIZAT</t>
  </si>
  <si>
    <t xml:space="preserve"> Anexa 12</t>
  </si>
  <si>
    <t>Cont de executie - Venituri - Bugetul local</t>
  </si>
  <si>
    <t>Trimestrul: 2,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</si>
  <si>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</si>
  <si>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</si>
  <si>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</si>
  <si>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</si>
  <si>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</si>
  <si>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</si>
  <si>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</si>
  <si>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</si>
  <si>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</si>
  <si>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</si>
  <si>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</si>
  <si>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</si>
  <si>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</si>
  <si>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</si>
  <si>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</si>
  <si>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</si>
  <si>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</si>
  <si>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</si>
  <si>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</si>
  <si>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</si>
  <si>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</si>
  <si>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</si>
  <si>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</si>
  <si>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</si>
  <si>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</si>
  <si>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</si>
  <si>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</si>
  <si>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</si>
  <si>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</si>
  <si>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</si>
  <si>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</si>
  <si>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</si>
  <si>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</si>
  <si>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</si>
  <si>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</si>
  <si>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</si>
  <si>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</si>
  <si>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</si>
  <si>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</si>
  <si>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</si>
  <si>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</si>
  <si>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</si>
  <si>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</si>
  <si>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</si>
  <si>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</si>
  <si>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</si>
  <si>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</si>
  <si>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</si>
  <si>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</si>
  <si>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</si>
  <si>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</si>
  <si>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</si>
  <si>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</si>
  <si>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</si>
  <si>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</si>
  <si>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</si>
  <si>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</si>
  <si>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</si>
  <si>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</si>
  <si>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</si>
  <si>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</si>
  <si>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</si>
  <si>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</si>
  <si>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</si>
  <si>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</si>
  <si>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</si>
  <si>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</si>
  <si>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</si>
  <si>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</si>
  <si>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</si>
  <si>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</si>
  <si>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</si>
  <si>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</si>
  <si>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</si>
  <si>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</si>
  <si>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</si>
  <si>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</si>
  <si>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</si>
  <si>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</si>
  <si>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</si>
  <si>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</si>
  <si>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32</t>
  </si>
  <si>
    <t xml:space="preserve">Alte impozite si taxe  pe proprietate </t>
  </si>
  <si>
    <t>07.02.50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</si>
  <si>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</si>
  <si>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</si>
  <si>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</si>
  <si>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</si>
  <si>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</si>
  <si>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</si>
  <si>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</si>
  <si>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</si>
  <si>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</si>
  <si>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</si>
  <si>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</si>
  <si>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</si>
  <si>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</si>
  <si>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</si>
  <si>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</si>
  <si>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</si>
  <si>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</si>
  <si>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</si>
  <si>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</si>
  <si>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</si>
  <si>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</si>
  <si>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</si>
  <si>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</si>
  <si>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</si>
  <si>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</si>
  <si>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</si>
  <si>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</si>
  <si>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</si>
  <si>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</si>
  <si>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</si>
  <si>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</si>
  <si>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</si>
  <si>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</si>
  <si>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</si>
  <si>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</si>
  <si>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</si>
  <si>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</si>
  <si>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</si>
  <si>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</si>
  <si>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</si>
  <si>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</si>
  <si>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</si>
  <si>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</si>
  <si>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</si>
  <si>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</si>
  <si>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</si>
  <si>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</si>
  <si>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</si>
  <si>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</si>
  <si>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</si>
  <si>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</si>
  <si>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</si>
  <si>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</si>
  <si>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</si>
  <si>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</si>
  <si>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</si>
  <si>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</si>
  <si>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</si>
  <si>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</si>
  <si>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</si>
  <si>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94</t>
  </si>
  <si>
    <t>Alte amenzi, penalitati si confiscari</t>
  </si>
  <si>
    <t>35.02.50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</si>
  <si>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</si>
  <si>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</si>
  <si>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</si>
  <si>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</si>
  <si>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</si>
  <si>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</si>
  <si>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</si>
  <si>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</si>
  <si>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</si>
  <si>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</si>
  <si>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</si>
  <si>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</si>
  <si>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</si>
  <si>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</si>
  <si>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</si>
  <si>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</si>
  <si>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</si>
  <si>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</si>
  <si>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</si>
  <si>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</si>
  <si>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</si>
  <si>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</si>
  <si>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</si>
  <si>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</si>
  <si>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</si>
  <si>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</si>
  <si>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</si>
  <si>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</si>
  <si>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</si>
  <si>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</si>
  <si>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</si>
  <si>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</si>
  <si>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</si>
  <si>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</si>
  <si>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</si>
  <si>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</si>
  <si>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</si>
  <si>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</si>
  <si>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</si>
  <si>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</si>
  <si>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</si>
  <si>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</si>
  <si>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</si>
  <si>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</si>
  <si>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</si>
  <si>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</si>
  <si>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</si>
  <si>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</si>
  <si>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251</t>
  </si>
  <si>
    <t>Sume alocate din bugetul AFIR, pentru sustinerea proiectelor din PNDR 2014-2020</t>
  </si>
  <si>
    <t>43.02.31</t>
  </si>
  <si>
    <t>252</t>
  </si>
  <si>
    <t>Sume alocate din bugetul ANCPI pentru finanţarea lucrărilor de înregistrare sistematică din cadrul Programului naţional de cadastru şi carte funciară</t>
  </si>
  <si>
    <t>43.02.34</t>
  </si>
  <si>
    <t>263</t>
  </si>
  <si>
    <t>Sume alocate din PNRR aferente asistenţei financiare nerambursabile</t>
  </si>
  <si>
    <t>43.02.49</t>
  </si>
  <si>
    <t>264</t>
  </si>
  <si>
    <t xml:space="preserve">  Fonduri europene nerambursabile</t>
  </si>
  <si>
    <t>43.02.49.01</t>
  </si>
  <si>
    <t>266</t>
  </si>
  <si>
    <t xml:space="preserve">  Sume aferente TVA</t>
  </si>
  <si>
    <t>43.02.49.03</t>
  </si>
  <si>
    <t>267</t>
  </si>
  <si>
    <t>Sume alocate din bugetul AFIR, pentru susţinerea proiectelor din PS 2023-2027</t>
  </si>
  <si>
    <t>43.02.50</t>
  </si>
  <si>
    <t>374</t>
  </si>
  <si>
    <t>Sume primite de la UE/alti donatori in contul platilor efectuate si prefinantari aferente cadrului financiar 2014-2020</t>
  </si>
  <si>
    <t>48.02</t>
  </si>
  <si>
    <t>387</t>
  </si>
  <si>
    <t xml:space="preserve">Fondul European Agricol de Dezvoltare Rurala  (FEADR)  (cod 48.02.04.01+48.02.04.02+48.02.04.03) </t>
  </si>
  <si>
    <t>48.02.04</t>
  </si>
  <si>
    <t>388</t>
  </si>
  <si>
    <t xml:space="preserve">  Sume primite în contul plăţilor efectuate în anul curent</t>
  </si>
  <si>
    <t>48.02.04.01</t>
  </si>
  <si>
    <t>389</t>
  </si>
  <si>
    <t xml:space="preserve">  Sume primite in contul platilor efectuate in anii anteriori</t>
  </si>
  <si>
    <t>48.02.04.02</t>
  </si>
  <si>
    <t>PRIMAR</t>
  </si>
  <si>
    <t>MILER AURELIAN</t>
  </si>
  <si>
    <t>,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</si>
  <si>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</si>
  <si>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</si>
  <si>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</si>
  <si>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</si>
  <si>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</si>
  <si>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</si>
  <si>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35</t>
  </si>
  <si>
    <t>37</t>
  </si>
  <si>
    <t>46</t>
  </si>
  <si>
    <t>47</t>
  </si>
  <si>
    <t>55</t>
  </si>
  <si>
    <t>56</t>
  </si>
  <si>
    <t>60</t>
  </si>
  <si>
    <t>64</t>
  </si>
  <si>
    <t>71</t>
  </si>
  <si>
    <t>72</t>
  </si>
  <si>
    <t>86</t>
  </si>
  <si>
    <t>87</t>
  </si>
  <si>
    <t>92</t>
  </si>
  <si>
    <t>93</t>
  </si>
  <si>
    <t>97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</si>
  <si>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</si>
  <si>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</si>
  <si>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</si>
  <si>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</si>
  <si>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</si>
  <si>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</si>
  <si>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</si>
  <si>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</si>
  <si>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</si>
  <si>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153</t>
  </si>
  <si>
    <t>158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</si>
  <si>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</si>
  <si>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</si>
  <si>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</si>
  <si>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</si>
  <si>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</si>
  <si>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</si>
  <si>
    <t>111</t>
  </si>
  <si>
    <t>123</t>
  </si>
  <si>
    <t>126</t>
  </si>
  <si>
    <t>127</t>
  </si>
  <si>
    <t>232</t>
  </si>
  <si>
    <t>245</t>
  </si>
  <si>
    <t>246</t>
  </si>
  <si>
    <t>247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</si>
</sst>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9B705-EDB1-4CE4-8DAE-949B1EF22F4B}">
  <dimension ref="A1:T16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D13+D59+D62+D77</f>
        <v>32913200</v>
      </c>
      <c r="E11" s="11">
        <f>E13+E59+E62+E77</f>
        <v>26862200</v>
      </c>
      <c r="F11" s="11">
        <f>G11+H11</f>
        <v>22562003</v>
      </c>
      <c r="G11" s="11">
        <f>G13+G59+G62+G77</f>
        <v>1745664</v>
      </c>
      <c r="H11" s="11">
        <f>H13+H59+H62+H77</f>
        <v>20816339</v>
      </c>
      <c r="I11" s="11">
        <f>I13+I59+I62+I77</f>
        <v>19848931</v>
      </c>
      <c r="J11" s="11">
        <f>J13+J59+J62+J77</f>
        <v>0</v>
      </c>
      <c r="K11" s="11">
        <f>F11-I11-J11</f>
        <v>2713072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</f>
        <v>4431000</v>
      </c>
      <c r="E12" s="11">
        <f>E13-E35</f>
        <v>2298000</v>
      </c>
      <c r="F12" s="11">
        <f>G12+H12</f>
        <v>4541745</v>
      </c>
      <c r="G12" s="11">
        <f>G13-G35</f>
        <v>1609350</v>
      </c>
      <c r="H12" s="11">
        <f>H13-H35</f>
        <v>2932395</v>
      </c>
      <c r="I12" s="11">
        <f>I13-I35</f>
        <v>1964987</v>
      </c>
      <c r="J12" s="11">
        <f>J13-J35</f>
        <v>0</v>
      </c>
      <c r="K12" s="11">
        <f>F12-I12-J12</f>
        <v>2576758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D14+D43</f>
        <v>10643000</v>
      </c>
      <c r="E13" s="11">
        <f>E14+E43</f>
        <v>6106000</v>
      </c>
      <c r="F13" s="11">
        <f>G13+H13</f>
        <v>7554745</v>
      </c>
      <c r="G13" s="11">
        <f>G14+G43</f>
        <v>1609350</v>
      </c>
      <c r="H13" s="11">
        <f>H14+H43</f>
        <v>5945395</v>
      </c>
      <c r="I13" s="11">
        <f>I14+I43</f>
        <v>4977987</v>
      </c>
      <c r="J13" s="11">
        <f>J14+J43</f>
        <v>0</v>
      </c>
      <c r="K13" s="11">
        <f>F13-I13-J13</f>
        <v>2576758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D15+D23+D34</f>
        <v>9723000</v>
      </c>
      <c r="E14" s="11">
        <f>E15+E23+E34</f>
        <v>5576000</v>
      </c>
      <c r="F14" s="11">
        <f>G14+H14</f>
        <v>5811911</v>
      </c>
      <c r="G14" s="11">
        <f>G15+G23+G34</f>
        <v>730171</v>
      </c>
      <c r="H14" s="11">
        <f>H15+H23+H34</f>
        <v>5081740</v>
      </c>
      <c r="I14" s="11">
        <f>I15+I23+I34</f>
        <v>4666081</v>
      </c>
      <c r="J14" s="11">
        <f>J15+J23+J34</f>
        <v>0</v>
      </c>
      <c r="K14" s="11">
        <f>F14-I14-J14</f>
        <v>1145830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2618000</v>
      </c>
      <c r="E15" s="11">
        <f>+E16</f>
        <v>1218000</v>
      </c>
      <c r="F15" s="11">
        <f>G15+H15</f>
        <v>1234959</v>
      </c>
      <c r="G15" s="11">
        <f>+G16</f>
        <v>0</v>
      </c>
      <c r="H15" s="11">
        <f>+H16</f>
        <v>1234959</v>
      </c>
      <c r="I15" s="11">
        <f>+I16</f>
        <v>1234959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2618000</v>
      </c>
      <c r="E16" s="11">
        <f>E17+E19</f>
        <v>1218000</v>
      </c>
      <c r="F16" s="11">
        <f>G16+H16</f>
        <v>1234959</v>
      </c>
      <c r="G16" s="11">
        <f>G17+G19</f>
        <v>0</v>
      </c>
      <c r="H16" s="11">
        <f>H17+H19</f>
        <v>1234959</v>
      </c>
      <c r="I16" s="11">
        <f>I17+I19</f>
        <v>1234959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13827</v>
      </c>
      <c r="G17" s="11">
        <f>+G18</f>
        <v>0</v>
      </c>
      <c r="H17" s="11">
        <f>+H18</f>
        <v>13827</v>
      </c>
      <c r="I17" s="11">
        <f>+I18</f>
        <v>13827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13827</v>
      </c>
      <c r="G18" s="11">
        <v>0</v>
      </c>
      <c r="H18" s="11">
        <v>13827</v>
      </c>
      <c r="I18" s="11">
        <v>13827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2618000</v>
      </c>
      <c r="E19" s="11">
        <f>E20+E21+E22</f>
        <v>1218000</v>
      </c>
      <c r="F19" s="11">
        <f>G19+H19</f>
        <v>1221132</v>
      </c>
      <c r="G19" s="11">
        <f>G20+G21+G22</f>
        <v>0</v>
      </c>
      <c r="H19" s="11">
        <f>H20+H21+H22</f>
        <v>1221132</v>
      </c>
      <c r="I19" s="11">
        <f>I20+I21+I22</f>
        <v>1221132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493000</v>
      </c>
      <c r="E20" s="11">
        <v>237000</v>
      </c>
      <c r="F20" s="11">
        <f>G20+H20</f>
        <v>219849</v>
      </c>
      <c r="G20" s="11">
        <v>0</v>
      </c>
      <c r="H20" s="11">
        <v>219849</v>
      </c>
      <c r="I20" s="11">
        <v>219849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1775000</v>
      </c>
      <c r="E21" s="11">
        <v>806000</v>
      </c>
      <c r="F21" s="11">
        <f>G21+H21</f>
        <v>825072</v>
      </c>
      <c r="G21" s="11">
        <v>0</v>
      </c>
      <c r="H21" s="11">
        <v>825072</v>
      </c>
      <c r="I21" s="11">
        <v>825072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350000</v>
      </c>
      <c r="E22" s="11">
        <v>175000</v>
      </c>
      <c r="F22" s="11">
        <f>G22+H22</f>
        <v>176211</v>
      </c>
      <c r="G22" s="11">
        <v>0</v>
      </c>
      <c r="H22" s="11">
        <v>176211</v>
      </c>
      <c r="I22" s="11">
        <v>176211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582000</v>
      </c>
      <c r="E23" s="11">
        <f>E24</f>
        <v>379000</v>
      </c>
      <c r="F23" s="11">
        <f>G23+H23</f>
        <v>1048755</v>
      </c>
      <c r="G23" s="11">
        <f>G24</f>
        <v>497957</v>
      </c>
      <c r="H23" s="11">
        <f>H24</f>
        <v>550798</v>
      </c>
      <c r="I23" s="11">
        <f>I24</f>
        <v>345267</v>
      </c>
      <c r="J23" s="11">
        <f>J24</f>
        <v>0</v>
      </c>
      <c r="K23" s="11">
        <f>F23-I23-J23</f>
        <v>703488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D25+D28+D32+D33</f>
        <v>582000</v>
      </c>
      <c r="E24" s="11">
        <f>E25+E28+E32+E33</f>
        <v>379000</v>
      </c>
      <c r="F24" s="11">
        <f>G24+H24</f>
        <v>1048755</v>
      </c>
      <c r="G24" s="11">
        <f>G25+G28+G32+G33</f>
        <v>497957</v>
      </c>
      <c r="H24" s="11">
        <f>H25+H28+H32+H33</f>
        <v>550798</v>
      </c>
      <c r="I24" s="11">
        <f>I25+I28+I32+I33</f>
        <v>345267</v>
      </c>
      <c r="J24" s="11">
        <f>J25+J28+J32+J33</f>
        <v>0</v>
      </c>
      <c r="K24" s="11">
        <f>F24-I24-J24</f>
        <v>703488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146000</v>
      </c>
      <c r="E25" s="11">
        <f>E26+E27</f>
        <v>92000</v>
      </c>
      <c r="F25" s="11">
        <f>G25+H25</f>
        <v>182596</v>
      </c>
      <c r="G25" s="11">
        <f>G26+G27</f>
        <v>55310</v>
      </c>
      <c r="H25" s="11">
        <f>H26+H27</f>
        <v>127286</v>
      </c>
      <c r="I25" s="11">
        <f>I26+I27</f>
        <v>88088</v>
      </c>
      <c r="J25" s="11">
        <f>J26+J27</f>
        <v>0</v>
      </c>
      <c r="K25" s="11">
        <f>F25-I25-J25</f>
        <v>94508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80000</v>
      </c>
      <c r="E26" s="11">
        <v>50000</v>
      </c>
      <c r="F26" s="11">
        <f>G26+H26</f>
        <v>114728</v>
      </c>
      <c r="G26" s="11">
        <v>54616</v>
      </c>
      <c r="H26" s="11">
        <v>60112</v>
      </c>
      <c r="I26" s="11">
        <v>26630</v>
      </c>
      <c r="J26" s="11">
        <v>0</v>
      </c>
      <c r="K26" s="11">
        <f>F26-I26-J26</f>
        <v>88098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66000</v>
      </c>
      <c r="E27" s="11">
        <v>42000</v>
      </c>
      <c r="F27" s="11">
        <f>G27+H27</f>
        <v>67868</v>
      </c>
      <c r="G27" s="11">
        <v>694</v>
      </c>
      <c r="H27" s="11">
        <v>67174</v>
      </c>
      <c r="I27" s="11">
        <v>61458</v>
      </c>
      <c r="J27" s="11">
        <v>0</v>
      </c>
      <c r="K27" s="11">
        <f>F27-I27-J27</f>
        <v>6410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416000</v>
      </c>
      <c r="E28" s="11">
        <f>E29+E30+E31</f>
        <v>270000</v>
      </c>
      <c r="F28" s="11">
        <f>G28+H28</f>
        <v>820526</v>
      </c>
      <c r="G28" s="11">
        <f>G29+G30+G31</f>
        <v>433102</v>
      </c>
      <c r="H28" s="11">
        <f>H29+H30+H31</f>
        <v>387424</v>
      </c>
      <c r="I28" s="11">
        <f>I29+I30+I31</f>
        <v>219409</v>
      </c>
      <c r="J28" s="11">
        <f>J29+J30+J31</f>
        <v>0</v>
      </c>
      <c r="K28" s="11">
        <f>F28-I28-J28</f>
        <v>601117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100000</v>
      </c>
      <c r="E29" s="11">
        <v>60000</v>
      </c>
      <c r="F29" s="11">
        <f>G29+H29</f>
        <v>169110</v>
      </c>
      <c r="G29" s="11">
        <v>83985</v>
      </c>
      <c r="H29" s="11">
        <v>85125</v>
      </c>
      <c r="I29" s="11">
        <v>35729</v>
      </c>
      <c r="J29" s="11">
        <v>0</v>
      </c>
      <c r="K29" s="11">
        <f>F29-I29-J29</f>
        <v>133381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16000</v>
      </c>
      <c r="E30" s="11">
        <v>10000</v>
      </c>
      <c r="F30" s="11">
        <f>G30+H30</f>
        <v>13722</v>
      </c>
      <c r="G30" s="11">
        <v>185</v>
      </c>
      <c r="H30" s="11">
        <v>13537</v>
      </c>
      <c r="I30" s="11">
        <v>12359</v>
      </c>
      <c r="J30" s="11">
        <v>0</v>
      </c>
      <c r="K30" s="11">
        <f>F30-I30-J30</f>
        <v>1363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300000</v>
      </c>
      <c r="E31" s="11">
        <v>200000</v>
      </c>
      <c r="F31" s="11">
        <f>G31+H31</f>
        <v>637694</v>
      </c>
      <c r="G31" s="11">
        <v>348932</v>
      </c>
      <c r="H31" s="11">
        <v>288762</v>
      </c>
      <c r="I31" s="11">
        <v>171321</v>
      </c>
      <c r="J31" s="11">
        <v>0</v>
      </c>
      <c r="K31" s="11">
        <f>F31-I31-J31</f>
        <v>466373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70</v>
      </c>
      <c r="G32" s="11">
        <v>0</v>
      </c>
      <c r="H32" s="11">
        <v>70</v>
      </c>
      <c r="I32" s="11">
        <v>70</v>
      </c>
      <c r="J32" s="11">
        <v>0</v>
      </c>
      <c r="K32" s="11">
        <f>F32-I32-J32</f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20000</v>
      </c>
      <c r="E33" s="11">
        <v>17000</v>
      </c>
      <c r="F33" s="11">
        <f>G33+H33</f>
        <v>45563</v>
      </c>
      <c r="G33" s="11">
        <v>9545</v>
      </c>
      <c r="H33" s="11">
        <v>36018</v>
      </c>
      <c r="I33" s="11">
        <v>37700</v>
      </c>
      <c r="J33" s="11">
        <v>0</v>
      </c>
      <c r="K33" s="11">
        <f>F33-I33-J33</f>
        <v>7863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6523000</v>
      </c>
      <c r="E34" s="11">
        <f>E35+E39</f>
        <v>3979000</v>
      </c>
      <c r="F34" s="11">
        <f>G34+H34</f>
        <v>3528197</v>
      </c>
      <c r="G34" s="11">
        <f>G35+G39</f>
        <v>232214</v>
      </c>
      <c r="H34" s="11">
        <f>H35+H39</f>
        <v>3295983</v>
      </c>
      <c r="I34" s="11">
        <f>I35+I39</f>
        <v>3085855</v>
      </c>
      <c r="J34" s="11">
        <f>J35+J39</f>
        <v>0</v>
      </c>
      <c r="K34" s="11">
        <f>F34-I34-J34</f>
        <v>442342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6212000</v>
      </c>
      <c r="E35" s="11">
        <f>+E36+E37+E38</f>
        <v>3808000</v>
      </c>
      <c r="F35" s="11">
        <f>G35+H35</f>
        <v>3013000</v>
      </c>
      <c r="G35" s="11">
        <f>+G36+G37+G38</f>
        <v>0</v>
      </c>
      <c r="H35" s="11">
        <f>+H36+H37+H38</f>
        <v>3013000</v>
      </c>
      <c r="I35" s="11">
        <f>+I36+I37+I38</f>
        <v>3013000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4925000</v>
      </c>
      <c r="E36" s="11">
        <v>2724000</v>
      </c>
      <c r="F36" s="11">
        <f>G36+H36</f>
        <v>1929000</v>
      </c>
      <c r="G36" s="11">
        <v>0</v>
      </c>
      <c r="H36" s="11">
        <v>1929000</v>
      </c>
      <c r="I36" s="11">
        <v>1929000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600000</v>
      </c>
      <c r="E37" s="11">
        <v>600000</v>
      </c>
      <c r="F37" s="11">
        <f>G37+H37</f>
        <v>600000</v>
      </c>
      <c r="G37" s="11">
        <v>0</v>
      </c>
      <c r="H37" s="11">
        <v>600000</v>
      </c>
      <c r="I37" s="11">
        <v>600000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687000</v>
      </c>
      <c r="E38" s="11">
        <v>484000</v>
      </c>
      <c r="F38" s="11">
        <f>G38+H38</f>
        <v>484000</v>
      </c>
      <c r="G38" s="11">
        <v>0</v>
      </c>
      <c r="H38" s="11">
        <v>484000</v>
      </c>
      <c r="I38" s="11">
        <v>484000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</f>
        <v>311000</v>
      </c>
      <c r="E39" s="11">
        <f>E40</f>
        <v>171000</v>
      </c>
      <c r="F39" s="11">
        <f>G39+H39</f>
        <v>515197</v>
      </c>
      <c r="G39" s="11">
        <f>G40</f>
        <v>232214</v>
      </c>
      <c r="H39" s="11">
        <f>H40</f>
        <v>282983</v>
      </c>
      <c r="I39" s="11">
        <f>I40</f>
        <v>72855</v>
      </c>
      <c r="J39" s="11">
        <f>J40</f>
        <v>0</v>
      </c>
      <c r="K39" s="11">
        <f>F39-I39-J39</f>
        <v>442342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311000</v>
      </c>
      <c r="E40" s="11">
        <f>E41+E42</f>
        <v>171000</v>
      </c>
      <c r="F40" s="11">
        <f>G40+H40</f>
        <v>515197</v>
      </c>
      <c r="G40" s="11">
        <f>G41+G42</f>
        <v>232214</v>
      </c>
      <c r="H40" s="11">
        <f>H41+H42</f>
        <v>282983</v>
      </c>
      <c r="I40" s="11">
        <f>I41+I42</f>
        <v>72855</v>
      </c>
      <c r="J40" s="11">
        <f>J41+J42</f>
        <v>0</v>
      </c>
      <c r="K40" s="11">
        <f>F40-I40-J40</f>
        <v>442342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280000</v>
      </c>
      <c r="E41" s="11">
        <v>140000</v>
      </c>
      <c r="F41" s="11">
        <f>G41+H41</f>
        <v>503671</v>
      </c>
      <c r="G41" s="11">
        <v>232214</v>
      </c>
      <c r="H41" s="11">
        <v>271457</v>
      </c>
      <c r="I41" s="11">
        <v>62561</v>
      </c>
      <c r="J41" s="11">
        <v>0</v>
      </c>
      <c r="K41" s="11">
        <f>F41-I41-J41</f>
        <v>441110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31000</v>
      </c>
      <c r="E42" s="11">
        <v>31000</v>
      </c>
      <c r="F42" s="11">
        <f>G42+H42</f>
        <v>11526</v>
      </c>
      <c r="G42" s="11">
        <v>0</v>
      </c>
      <c r="H42" s="11">
        <v>11526</v>
      </c>
      <c r="I42" s="11">
        <v>10294</v>
      </c>
      <c r="J42" s="11">
        <v>0</v>
      </c>
      <c r="K42" s="11">
        <f>F42-I42-J42</f>
        <v>1232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D44+D48</f>
        <v>920000</v>
      </c>
      <c r="E43" s="11">
        <f>E44+E48</f>
        <v>530000</v>
      </c>
      <c r="F43" s="11">
        <f>G43+H43</f>
        <v>1742834</v>
      </c>
      <c r="G43" s="11">
        <f>G44+G48</f>
        <v>879179</v>
      </c>
      <c r="H43" s="11">
        <f>H44+H48</f>
        <v>863655</v>
      </c>
      <c r="I43" s="11">
        <f>I44+I48</f>
        <v>311906</v>
      </c>
      <c r="J43" s="11">
        <f>J44+J48</f>
        <v>0</v>
      </c>
      <c r="K43" s="11">
        <f>F43-I43-J43</f>
        <v>1430928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200000</v>
      </c>
      <c r="E44" s="11">
        <f>E45</f>
        <v>130000</v>
      </c>
      <c r="F44" s="11">
        <f>G44+H44</f>
        <v>313926</v>
      </c>
      <c r="G44" s="11">
        <f>G45</f>
        <v>78892</v>
      </c>
      <c r="H44" s="11">
        <f>H45</f>
        <v>235034</v>
      </c>
      <c r="I44" s="11">
        <f>I45</f>
        <v>15077</v>
      </c>
      <c r="J44" s="11">
        <f>J45</f>
        <v>0</v>
      </c>
      <c r="K44" s="11">
        <f>F44-I44-J44</f>
        <v>298849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+D46</f>
        <v>200000</v>
      </c>
      <c r="E45" s="11">
        <f>+E46</f>
        <v>130000</v>
      </c>
      <c r="F45" s="11">
        <f>G45+H45</f>
        <v>313926</v>
      </c>
      <c r="G45" s="11">
        <f>+G46</f>
        <v>78892</v>
      </c>
      <c r="H45" s="11">
        <f>+H46</f>
        <v>235034</v>
      </c>
      <c r="I45" s="11">
        <f>+I46</f>
        <v>15077</v>
      </c>
      <c r="J45" s="11">
        <f>+J46</f>
        <v>0</v>
      </c>
      <c r="K45" s="11">
        <f>F45-I45-J45</f>
        <v>298849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+D47</f>
        <v>200000</v>
      </c>
      <c r="E46" s="11">
        <f>+E47</f>
        <v>130000</v>
      </c>
      <c r="F46" s="11">
        <f>G46+H46</f>
        <v>313926</v>
      </c>
      <c r="G46" s="11">
        <f>+G47</f>
        <v>78892</v>
      </c>
      <c r="H46" s="11">
        <f>+H47</f>
        <v>235034</v>
      </c>
      <c r="I46" s="11">
        <f>+I47</f>
        <v>15077</v>
      </c>
      <c r="J46" s="11">
        <f>+J47</f>
        <v>0</v>
      </c>
      <c r="K46" s="11">
        <f>F46-I46-J46</f>
        <v>298849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200000</v>
      </c>
      <c r="E47" s="11">
        <v>130000</v>
      </c>
      <c r="F47" s="11">
        <f>G47+H47</f>
        <v>313926</v>
      </c>
      <c r="G47" s="11">
        <v>78892</v>
      </c>
      <c r="H47" s="11">
        <v>235034</v>
      </c>
      <c r="I47" s="11">
        <v>15077</v>
      </c>
      <c r="J47" s="11">
        <v>0</v>
      </c>
      <c r="K47" s="11">
        <f>F47-I47-J47</f>
        <v>298849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D49+D51+D55</f>
        <v>720000</v>
      </c>
      <c r="E48" s="11">
        <f>E49+E51+E55</f>
        <v>400000</v>
      </c>
      <c r="F48" s="11">
        <f>G48+H48</f>
        <v>1428908</v>
      </c>
      <c r="G48" s="11">
        <f>G49+G51+G55</f>
        <v>800287</v>
      </c>
      <c r="H48" s="11">
        <f>H49+H51+H55</f>
        <v>628621</v>
      </c>
      <c r="I48" s="11">
        <f>I49+I51+I55</f>
        <v>296829</v>
      </c>
      <c r="J48" s="11">
        <f>J49+J51+J55</f>
        <v>0</v>
      </c>
      <c r="K48" s="11">
        <f>F48-I48-J48</f>
        <v>1132079</v>
      </c>
    </row>
    <row r="49" spans="1:11" s="6" customFormat="1" ht="43.5" x14ac:dyDescent="0.25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22360</v>
      </c>
      <c r="G49" s="11">
        <f>G50</f>
        <v>0</v>
      </c>
      <c r="H49" s="11">
        <f>H50</f>
        <v>22360</v>
      </c>
      <c r="I49" s="11">
        <f>I50</f>
        <v>22360</v>
      </c>
      <c r="J49" s="11">
        <f>J50</f>
        <v>0</v>
      </c>
      <c r="K49" s="11">
        <f>F49-I49-J49</f>
        <v>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22360</v>
      </c>
      <c r="G50" s="11">
        <v>0</v>
      </c>
      <c r="H50" s="11">
        <v>22360</v>
      </c>
      <c r="I50" s="11">
        <v>22360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</f>
        <v>320000</v>
      </c>
      <c r="E51" s="11">
        <f>E52+E54</f>
        <v>200000</v>
      </c>
      <c r="F51" s="11">
        <f>G51+H51</f>
        <v>914346</v>
      </c>
      <c r="G51" s="11">
        <f>G52+G54</f>
        <v>683810</v>
      </c>
      <c r="H51" s="11">
        <f>H52+H54</f>
        <v>230536</v>
      </c>
      <c r="I51" s="11">
        <f>I52+I54</f>
        <v>169649</v>
      </c>
      <c r="J51" s="11">
        <f>J52+J54</f>
        <v>0</v>
      </c>
      <c r="K51" s="11">
        <f>F51-I51-J51</f>
        <v>744697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320000</v>
      </c>
      <c r="E52" s="11">
        <f>E53</f>
        <v>200000</v>
      </c>
      <c r="F52" s="11">
        <f>G52+H52</f>
        <v>791246</v>
      </c>
      <c r="G52" s="11">
        <f>G53</f>
        <v>683810</v>
      </c>
      <c r="H52" s="11">
        <f>H53</f>
        <v>107436</v>
      </c>
      <c r="I52" s="11">
        <f>I53</f>
        <v>46549</v>
      </c>
      <c r="J52" s="11">
        <f>J53</f>
        <v>0</v>
      </c>
      <c r="K52" s="11">
        <f>F52-I52-J52</f>
        <v>744697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320000</v>
      </c>
      <c r="E53" s="11">
        <v>200000</v>
      </c>
      <c r="F53" s="11">
        <f>G53+H53</f>
        <v>791246</v>
      </c>
      <c r="G53" s="11">
        <v>683810</v>
      </c>
      <c r="H53" s="11">
        <v>107436</v>
      </c>
      <c r="I53" s="11">
        <v>46549</v>
      </c>
      <c r="J53" s="11">
        <v>0</v>
      </c>
      <c r="K53" s="11">
        <f>F53-I53-J53</f>
        <v>744697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123100</v>
      </c>
      <c r="G54" s="11">
        <v>0</v>
      </c>
      <c r="H54" s="11">
        <v>123100</v>
      </c>
      <c r="I54" s="11">
        <v>123100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400000</v>
      </c>
      <c r="E55" s="11">
        <f>+E56</f>
        <v>200000</v>
      </c>
      <c r="F55" s="11">
        <f>G55+H55</f>
        <v>492202</v>
      </c>
      <c r="G55" s="11">
        <f>+G56</f>
        <v>116477</v>
      </c>
      <c r="H55" s="11">
        <f>+H56</f>
        <v>375725</v>
      </c>
      <c r="I55" s="11">
        <f>+I56</f>
        <v>104820</v>
      </c>
      <c r="J55" s="11">
        <f>+J56</f>
        <v>0</v>
      </c>
      <c r="K55" s="11">
        <f>F55-I55-J55</f>
        <v>387382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400000</v>
      </c>
      <c r="E56" s="11">
        <v>200000</v>
      </c>
      <c r="F56" s="11">
        <f>G56+H56</f>
        <v>492202</v>
      </c>
      <c r="G56" s="11">
        <v>116477</v>
      </c>
      <c r="H56" s="11">
        <v>375725</v>
      </c>
      <c r="I56" s="11">
        <v>104820</v>
      </c>
      <c r="J56" s="11">
        <v>0</v>
      </c>
      <c r="K56" s="11">
        <f>F56-I56-J56</f>
        <v>387382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-2892050</v>
      </c>
      <c r="E57" s="11">
        <v>-2318050</v>
      </c>
      <c r="F57" s="11">
        <f>G57+H57</f>
        <v>-221195</v>
      </c>
      <c r="G57" s="11">
        <v>0</v>
      </c>
      <c r="H57" s="11">
        <v>-221195</v>
      </c>
      <c r="I57" s="11">
        <v>-221195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2892050</v>
      </c>
      <c r="E58" s="11">
        <v>2318050</v>
      </c>
      <c r="F58" s="11">
        <f>G58+H58</f>
        <v>221195</v>
      </c>
      <c r="G58" s="11">
        <v>0</v>
      </c>
      <c r="H58" s="11">
        <v>221195</v>
      </c>
      <c r="I58" s="11">
        <v>221195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481000</v>
      </c>
      <c r="E59" s="11">
        <f>E60</f>
        <v>0</v>
      </c>
      <c r="F59" s="11">
        <f>G59+H59</f>
        <v>0</v>
      </c>
      <c r="G59" s="11">
        <f>G60</f>
        <v>0</v>
      </c>
      <c r="H59" s="11">
        <f>H60</f>
        <v>0</v>
      </c>
      <c r="I59" s="11">
        <f>I60</f>
        <v>0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481000</v>
      </c>
      <c r="E60" s="11">
        <f>+E61</f>
        <v>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481000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21656200</v>
      </c>
      <c r="E62" s="11">
        <f>E63</f>
        <v>20623200</v>
      </c>
      <c r="F62" s="11">
        <f>G62+H62</f>
        <v>14749188</v>
      </c>
      <c r="G62" s="11">
        <f>G63</f>
        <v>0</v>
      </c>
      <c r="H62" s="11">
        <f>H63</f>
        <v>14749188</v>
      </c>
      <c r="I62" s="11">
        <f>I63</f>
        <v>14749188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D64+D69</f>
        <v>21656200</v>
      </c>
      <c r="E63" s="11">
        <f>E64+E69</f>
        <v>20623200</v>
      </c>
      <c r="F63" s="11">
        <f>G63+H63</f>
        <v>14749188</v>
      </c>
      <c r="G63" s="11">
        <f>G64+G69</f>
        <v>0</v>
      </c>
      <c r="H63" s="11">
        <f>H64+H69</f>
        <v>14749188</v>
      </c>
      <c r="I63" s="11">
        <f>I64+I69</f>
        <v>14749188</v>
      </c>
      <c r="J63" s="11">
        <f>J64+J69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</f>
        <v>17486800</v>
      </c>
      <c r="E64" s="11">
        <f>+E65+E66+E67+E68</f>
        <v>17383800</v>
      </c>
      <c r="F64" s="11">
        <f>G64+H64</f>
        <v>14227964</v>
      </c>
      <c r="G64" s="11">
        <f>+G65+G66+G67+G68</f>
        <v>0</v>
      </c>
      <c r="H64" s="11">
        <f>+H65+H66+H67+H68</f>
        <v>14227964</v>
      </c>
      <c r="I64" s="11">
        <f>+I65+I66+I67+I68</f>
        <v>14227964</v>
      </c>
      <c r="J64" s="11">
        <f>+J65+J66+J67+J68</f>
        <v>0</v>
      </c>
      <c r="K64" s="11">
        <f>F64-I64-J64</f>
        <v>0</v>
      </c>
    </row>
    <row r="65" spans="1:11" s="6" customFormat="1" ht="43.5" x14ac:dyDescent="0.25">
      <c r="A65" s="10" t="s">
        <v>181</v>
      </c>
      <c r="B65" s="10" t="s">
        <v>182</v>
      </c>
      <c r="C65" s="10" t="s">
        <v>183</v>
      </c>
      <c r="D65" s="11">
        <v>200000</v>
      </c>
      <c r="E65" s="11">
        <v>140000</v>
      </c>
      <c r="F65" s="11">
        <f>G65+H65</f>
        <v>100868</v>
      </c>
      <c r="G65" s="11">
        <v>0</v>
      </c>
      <c r="H65" s="11">
        <v>100868</v>
      </c>
      <c r="I65" s="11">
        <v>100868</v>
      </c>
      <c r="J65" s="11">
        <v>0</v>
      </c>
      <c r="K65" s="11">
        <f>F65-I65-J65</f>
        <v>0</v>
      </c>
    </row>
    <row r="66" spans="1:11" s="6" customFormat="1" ht="22.5" x14ac:dyDescent="0.25">
      <c r="A66" s="10" t="s">
        <v>184</v>
      </c>
      <c r="B66" s="10" t="s">
        <v>185</v>
      </c>
      <c r="C66" s="10" t="s">
        <v>186</v>
      </c>
      <c r="D66" s="11">
        <v>86800</v>
      </c>
      <c r="E66" s="11">
        <v>43800</v>
      </c>
      <c r="F66" s="11">
        <f>G66+H66</f>
        <v>36373</v>
      </c>
      <c r="G66" s="11">
        <v>0</v>
      </c>
      <c r="H66" s="11">
        <v>36373</v>
      </c>
      <c r="I66" s="11">
        <v>36373</v>
      </c>
      <c r="J66" s="11">
        <v>0</v>
      </c>
      <c r="K66" s="11">
        <f>F66-I66-J66</f>
        <v>0</v>
      </c>
    </row>
    <row r="67" spans="1:11" s="6" customFormat="1" ht="22.5" x14ac:dyDescent="0.25">
      <c r="A67" s="10" t="s">
        <v>187</v>
      </c>
      <c r="B67" s="10" t="s">
        <v>188</v>
      </c>
      <c r="C67" s="10" t="s">
        <v>189</v>
      </c>
      <c r="D67" s="11">
        <v>300000</v>
      </c>
      <c r="E67" s="11">
        <v>300000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1" s="6" customFormat="1" ht="33" x14ac:dyDescent="0.25">
      <c r="A68" s="10" t="s">
        <v>190</v>
      </c>
      <c r="B68" s="10" t="s">
        <v>191</v>
      </c>
      <c r="C68" s="10" t="s">
        <v>192</v>
      </c>
      <c r="D68" s="11">
        <v>16900000</v>
      </c>
      <c r="E68" s="11">
        <v>16900000</v>
      </c>
      <c r="F68" s="11">
        <f>G68+H68</f>
        <v>14090723</v>
      </c>
      <c r="G68" s="11">
        <v>0</v>
      </c>
      <c r="H68" s="11">
        <v>14090723</v>
      </c>
      <c r="I68" s="11">
        <v>14090723</v>
      </c>
      <c r="J68" s="11">
        <v>0</v>
      </c>
      <c r="K68" s="11">
        <f>F68-I68-J68</f>
        <v>0</v>
      </c>
    </row>
    <row r="69" spans="1:11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+D70+D71+D72+D73+D76</f>
        <v>4169400</v>
      </c>
      <c r="E69" s="11">
        <f>+E70+E71+E72+E73+E76</f>
        <v>3239400</v>
      </c>
      <c r="F69" s="11">
        <f>G69+H69</f>
        <v>521224</v>
      </c>
      <c r="G69" s="11">
        <f>+G70+G71+G72+G73+G76</f>
        <v>0</v>
      </c>
      <c r="H69" s="11">
        <f>+H70+H71+H72+H73+H76</f>
        <v>521224</v>
      </c>
      <c r="I69" s="11">
        <f>+I70+I71+I72+I73+I76</f>
        <v>521224</v>
      </c>
      <c r="J69" s="11">
        <f>+J70+J71+J72+J73+J76</f>
        <v>0</v>
      </c>
      <c r="K69" s="11">
        <f>F69-I69-J69</f>
        <v>0</v>
      </c>
    </row>
    <row r="70" spans="1:11" s="6" customFormat="1" ht="33" x14ac:dyDescent="0.25">
      <c r="A70" s="10" t="s">
        <v>196</v>
      </c>
      <c r="B70" s="10" t="s">
        <v>197</v>
      </c>
      <c r="C70" s="10" t="s">
        <v>198</v>
      </c>
      <c r="D70" s="11">
        <v>2854000</v>
      </c>
      <c r="E70" s="11">
        <v>1924000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ht="22.5" x14ac:dyDescent="0.25">
      <c r="A71" s="10" t="s">
        <v>199</v>
      </c>
      <c r="B71" s="10" t="s">
        <v>200</v>
      </c>
      <c r="C71" s="10" t="s">
        <v>201</v>
      </c>
      <c r="D71" s="11">
        <v>46000</v>
      </c>
      <c r="E71" s="11">
        <v>46000</v>
      </c>
      <c r="F71" s="11">
        <f>G71+H71</f>
        <v>40458</v>
      </c>
      <c r="G71" s="11">
        <v>0</v>
      </c>
      <c r="H71" s="11">
        <v>40458</v>
      </c>
      <c r="I71" s="11">
        <v>40458</v>
      </c>
      <c r="J71" s="11">
        <v>0</v>
      </c>
      <c r="K71" s="11">
        <f>F71-I71-J71</f>
        <v>0</v>
      </c>
    </row>
    <row r="72" spans="1:11" s="6" customFormat="1" ht="43.5" x14ac:dyDescent="0.25">
      <c r="A72" s="10" t="s">
        <v>202</v>
      </c>
      <c r="B72" s="10" t="s">
        <v>203</v>
      </c>
      <c r="C72" s="10" t="s">
        <v>204</v>
      </c>
      <c r="D72" s="11">
        <v>160000</v>
      </c>
      <c r="E72" s="11">
        <v>160000</v>
      </c>
      <c r="F72" s="11">
        <f>G72+H72</f>
        <v>34397</v>
      </c>
      <c r="G72" s="11">
        <v>0</v>
      </c>
      <c r="H72" s="11">
        <v>34397</v>
      </c>
      <c r="I72" s="11">
        <v>34397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205</v>
      </c>
      <c r="B73" s="10" t="s">
        <v>206</v>
      </c>
      <c r="C73" s="10" t="s">
        <v>207</v>
      </c>
      <c r="D73" s="11">
        <f>D74+D75</f>
        <v>446400</v>
      </c>
      <c r="E73" s="11">
        <f>E74+E75</f>
        <v>446400</v>
      </c>
      <c r="F73" s="11">
        <f>G73+H73</f>
        <v>446369</v>
      </c>
      <c r="G73" s="11">
        <f>G74+G75</f>
        <v>0</v>
      </c>
      <c r="H73" s="11">
        <f>H74+H75</f>
        <v>446369</v>
      </c>
      <c r="I73" s="11">
        <f>I74+I75</f>
        <v>446369</v>
      </c>
      <c r="J73" s="11">
        <f>J74+J75</f>
        <v>0</v>
      </c>
      <c r="K73" s="11">
        <f>F73-I73-J73</f>
        <v>0</v>
      </c>
    </row>
    <row r="74" spans="1:11" s="6" customFormat="1" x14ac:dyDescent="0.25">
      <c r="A74" s="10" t="s">
        <v>208</v>
      </c>
      <c r="B74" s="10" t="s">
        <v>209</v>
      </c>
      <c r="C74" s="10" t="s">
        <v>210</v>
      </c>
      <c r="D74" s="11">
        <v>375100</v>
      </c>
      <c r="E74" s="11">
        <v>375100</v>
      </c>
      <c r="F74" s="11">
        <f>G74+H74</f>
        <v>375100</v>
      </c>
      <c r="G74" s="11">
        <v>0</v>
      </c>
      <c r="H74" s="11">
        <v>375100</v>
      </c>
      <c r="I74" s="11">
        <v>375100</v>
      </c>
      <c r="J74" s="11">
        <v>0</v>
      </c>
      <c r="K74" s="11">
        <f>F74-I74-J74</f>
        <v>0</v>
      </c>
    </row>
    <row r="75" spans="1:11" s="6" customFormat="1" x14ac:dyDescent="0.25">
      <c r="A75" s="10" t="s">
        <v>211</v>
      </c>
      <c r="B75" s="10" t="s">
        <v>212</v>
      </c>
      <c r="C75" s="10" t="s">
        <v>213</v>
      </c>
      <c r="D75" s="11">
        <v>71300</v>
      </c>
      <c r="E75" s="11">
        <v>71300</v>
      </c>
      <c r="F75" s="11">
        <f>G75+H75</f>
        <v>71269</v>
      </c>
      <c r="G75" s="11">
        <v>0</v>
      </c>
      <c r="H75" s="11">
        <v>71269</v>
      </c>
      <c r="I75" s="11">
        <v>71269</v>
      </c>
      <c r="J75" s="11">
        <v>0</v>
      </c>
      <c r="K75" s="11">
        <f>F75-I75-J75</f>
        <v>0</v>
      </c>
    </row>
    <row r="76" spans="1:11" s="6" customFormat="1" ht="22.5" x14ac:dyDescent="0.25">
      <c r="A76" s="10" t="s">
        <v>214</v>
      </c>
      <c r="B76" s="10" t="s">
        <v>215</v>
      </c>
      <c r="C76" s="10" t="s">
        <v>216</v>
      </c>
      <c r="D76" s="11">
        <v>663000</v>
      </c>
      <c r="E76" s="11">
        <v>663000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33" x14ac:dyDescent="0.25">
      <c r="A77" s="10" t="s">
        <v>217</v>
      </c>
      <c r="B77" s="10" t="s">
        <v>218</v>
      </c>
      <c r="C77" s="10" t="s">
        <v>219</v>
      </c>
      <c r="D77" s="11">
        <f>+D78</f>
        <v>133000</v>
      </c>
      <c r="E77" s="11">
        <f>+E78</f>
        <v>133000</v>
      </c>
      <c r="F77" s="11">
        <f>G77+H77</f>
        <v>258070</v>
      </c>
      <c r="G77" s="11">
        <f>+G78</f>
        <v>136314</v>
      </c>
      <c r="H77" s="11">
        <f>+H78</f>
        <v>121756</v>
      </c>
      <c r="I77" s="11">
        <f>+I78</f>
        <v>121756</v>
      </c>
      <c r="J77" s="11">
        <f>+J78</f>
        <v>0</v>
      </c>
      <c r="K77" s="11">
        <f>F77-I77-J77</f>
        <v>136314</v>
      </c>
    </row>
    <row r="78" spans="1:11" s="6" customFormat="1" ht="33" x14ac:dyDescent="0.25">
      <c r="A78" s="10" t="s">
        <v>220</v>
      </c>
      <c r="B78" s="10" t="s">
        <v>221</v>
      </c>
      <c r="C78" s="10" t="s">
        <v>222</v>
      </c>
      <c r="D78" s="11">
        <f>D79+D80</f>
        <v>133000</v>
      </c>
      <c r="E78" s="11">
        <f>E79+E80</f>
        <v>133000</v>
      </c>
      <c r="F78" s="11">
        <f>G78+H78</f>
        <v>258070</v>
      </c>
      <c r="G78" s="11">
        <f>G79+G80</f>
        <v>136314</v>
      </c>
      <c r="H78" s="11">
        <f>H79+H80</f>
        <v>121756</v>
      </c>
      <c r="I78" s="11">
        <f>I79+I80</f>
        <v>121756</v>
      </c>
      <c r="J78" s="11">
        <f>J79+J80</f>
        <v>0</v>
      </c>
      <c r="K78" s="11">
        <f>F78-I78-J78</f>
        <v>136314</v>
      </c>
    </row>
    <row r="79" spans="1:11" s="6" customFormat="1" ht="22.5" x14ac:dyDescent="0.25">
      <c r="A79" s="10" t="s">
        <v>223</v>
      </c>
      <c r="B79" s="10" t="s">
        <v>224</v>
      </c>
      <c r="C79" s="10" t="s">
        <v>225</v>
      </c>
      <c r="D79" s="11">
        <v>0</v>
      </c>
      <c r="E79" s="11">
        <v>0</v>
      </c>
      <c r="F79" s="11">
        <f>G79+H79</f>
        <v>258070</v>
      </c>
      <c r="G79" s="11">
        <v>136314</v>
      </c>
      <c r="H79" s="11">
        <v>121756</v>
      </c>
      <c r="I79" s="11">
        <v>121756</v>
      </c>
      <c r="J79" s="11">
        <v>0</v>
      </c>
      <c r="K79" s="11">
        <f>F79-I79-J79</f>
        <v>136314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v>133000</v>
      </c>
      <c r="E80" s="11">
        <v>133000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229</v>
      </c>
      <c r="B82" s="13"/>
      <c r="C82" s="13"/>
      <c r="D82" s="13"/>
      <c r="E82" s="13" t="s">
        <v>231</v>
      </c>
      <c r="F82" s="13"/>
      <c r="G82" s="13"/>
      <c r="H82" s="13"/>
      <c r="I82" s="13" t="s">
        <v>232</v>
      </c>
      <c r="J82" s="13"/>
      <c r="K82" s="13"/>
      <c r="L82" s="13"/>
    </row>
    <row r="83" spans="1:12" x14ac:dyDescent="0.25">
      <c r="A83" s="3" t="s">
        <v>230</v>
      </c>
      <c r="B83" s="3"/>
      <c r="C83" s="3"/>
      <c r="D83" s="3"/>
      <c r="E83" s="3" t="s">
        <v>231</v>
      </c>
      <c r="F83" s="3"/>
      <c r="G83" s="3"/>
      <c r="H83" s="3"/>
      <c r="I83" s="3"/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2">
    <mergeCell ref="A82:D82"/>
    <mergeCell ref="A83:D83"/>
    <mergeCell ref="E82:H82"/>
    <mergeCell ref="E83:H83"/>
    <mergeCell ref="I82:L82"/>
    <mergeCell ref="I83:L8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92F72-FC85-438B-BFA9-BA4FD51CD652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234</v>
      </c>
      <c r="C11" s="10" t="s">
        <v>21</v>
      </c>
      <c r="D11" s="11">
        <f>D12+D58</f>
        <v>11051750</v>
      </c>
      <c r="E11" s="11">
        <f>E12+E58</f>
        <v>6055750</v>
      </c>
      <c r="F11" s="11">
        <f>G11+H11</f>
        <v>7505188</v>
      </c>
      <c r="G11" s="11">
        <f>G12+G58</f>
        <v>1609350</v>
      </c>
      <c r="H11" s="11">
        <f>H12+H58</f>
        <v>5895838</v>
      </c>
      <c r="I11" s="11">
        <f>I12+I58</f>
        <v>4928430</v>
      </c>
      <c r="J11" s="11">
        <f>J12+J58</f>
        <v>0</v>
      </c>
      <c r="K11" s="11">
        <f>F11-I11-J11</f>
        <v>2576758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D13+D42</f>
        <v>7750950</v>
      </c>
      <c r="E12" s="11">
        <f>E13+E42</f>
        <v>3787950</v>
      </c>
      <c r="F12" s="11">
        <f>G12+H12</f>
        <v>7333550</v>
      </c>
      <c r="G12" s="11">
        <f>G13+G42</f>
        <v>1609350</v>
      </c>
      <c r="H12" s="11">
        <f>H13+H42</f>
        <v>5724200</v>
      </c>
      <c r="I12" s="11">
        <f>I13+I42</f>
        <v>4756792</v>
      </c>
      <c r="J12" s="11">
        <f>J13+J42</f>
        <v>0</v>
      </c>
      <c r="K12" s="11">
        <f>F12-I12-J12</f>
        <v>2576758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D14+D22+D33</f>
        <v>9723000</v>
      </c>
      <c r="E13" s="11">
        <f>E14+E22+E33</f>
        <v>5576000</v>
      </c>
      <c r="F13" s="11">
        <f>G13+H13</f>
        <v>5811911</v>
      </c>
      <c r="G13" s="11">
        <f>G14+G22+G33</f>
        <v>730171</v>
      </c>
      <c r="H13" s="11">
        <f>H14+H22+H33</f>
        <v>5081740</v>
      </c>
      <c r="I13" s="11">
        <f>I14+I22+I33</f>
        <v>4666081</v>
      </c>
      <c r="J13" s="11">
        <f>J14+J22+J33</f>
        <v>0</v>
      </c>
      <c r="K13" s="11">
        <f>F13-I13-J13</f>
        <v>1145830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2618000</v>
      </c>
      <c r="E14" s="11">
        <f>+E15</f>
        <v>1218000</v>
      </c>
      <c r="F14" s="11">
        <f>G14+H14</f>
        <v>1234959</v>
      </c>
      <c r="G14" s="11">
        <f>+G15</f>
        <v>0</v>
      </c>
      <c r="H14" s="11">
        <f>+H15</f>
        <v>1234959</v>
      </c>
      <c r="I14" s="11">
        <f>+I15</f>
        <v>1234959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235</v>
      </c>
      <c r="B15" s="10" t="s">
        <v>35</v>
      </c>
      <c r="C15" s="10" t="s">
        <v>36</v>
      </c>
      <c r="D15" s="11">
        <f>D16+D18</f>
        <v>2618000</v>
      </c>
      <c r="E15" s="11">
        <f>E16+E18</f>
        <v>1218000</v>
      </c>
      <c r="F15" s="11">
        <f>G15+H15</f>
        <v>1234959</v>
      </c>
      <c r="G15" s="11">
        <f>G16+G18</f>
        <v>0</v>
      </c>
      <c r="H15" s="11">
        <f>H16+H18</f>
        <v>1234959</v>
      </c>
      <c r="I15" s="11">
        <f>I16+I18</f>
        <v>1234959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13827</v>
      </c>
      <c r="G16" s="11">
        <f>+G17</f>
        <v>0</v>
      </c>
      <c r="H16" s="11">
        <f>+H17</f>
        <v>13827</v>
      </c>
      <c r="I16" s="11">
        <f>+I17</f>
        <v>13827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236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13827</v>
      </c>
      <c r="G17" s="11">
        <v>0</v>
      </c>
      <c r="H17" s="11">
        <v>13827</v>
      </c>
      <c r="I17" s="11">
        <v>13827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2618000</v>
      </c>
      <c r="E18" s="11">
        <f>E19+E20+E21</f>
        <v>1218000</v>
      </c>
      <c r="F18" s="11">
        <f>G18+H18</f>
        <v>1221132</v>
      </c>
      <c r="G18" s="11">
        <f>G19+G20+G21</f>
        <v>0</v>
      </c>
      <c r="H18" s="11">
        <f>H19+H20+H21</f>
        <v>1221132</v>
      </c>
      <c r="I18" s="11">
        <f>I19+I20+I21</f>
        <v>1221132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493000</v>
      </c>
      <c r="E19" s="11">
        <v>237000</v>
      </c>
      <c r="F19" s="11">
        <f>G19+H19</f>
        <v>219849</v>
      </c>
      <c r="G19" s="11">
        <v>0</v>
      </c>
      <c r="H19" s="11">
        <v>219849</v>
      </c>
      <c r="I19" s="11">
        <v>219849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1775000</v>
      </c>
      <c r="E20" s="11">
        <v>806000</v>
      </c>
      <c r="F20" s="11">
        <f>G20+H20</f>
        <v>825072</v>
      </c>
      <c r="G20" s="11">
        <v>0</v>
      </c>
      <c r="H20" s="11">
        <v>825072</v>
      </c>
      <c r="I20" s="11">
        <v>825072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350000</v>
      </c>
      <c r="E21" s="11">
        <v>175000</v>
      </c>
      <c r="F21" s="11">
        <f>G21+H21</f>
        <v>176211</v>
      </c>
      <c r="G21" s="11">
        <v>0</v>
      </c>
      <c r="H21" s="11">
        <v>176211</v>
      </c>
      <c r="I21" s="11">
        <v>176211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237</v>
      </c>
      <c r="B22" s="10" t="s">
        <v>56</v>
      </c>
      <c r="C22" s="10" t="s">
        <v>57</v>
      </c>
      <c r="D22" s="11">
        <f>D23</f>
        <v>582000</v>
      </c>
      <c r="E22" s="11">
        <f>E23</f>
        <v>379000</v>
      </c>
      <c r="F22" s="11">
        <f>G22+H22</f>
        <v>1048755</v>
      </c>
      <c r="G22" s="11">
        <f>G23</f>
        <v>497957</v>
      </c>
      <c r="H22" s="11">
        <f>H23</f>
        <v>550798</v>
      </c>
      <c r="I22" s="11">
        <f>I23</f>
        <v>345267</v>
      </c>
      <c r="J22" s="11">
        <f>J23</f>
        <v>0</v>
      </c>
      <c r="K22" s="11">
        <f>F22-I22-J22</f>
        <v>703488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D24+D27+D31+D32</f>
        <v>582000</v>
      </c>
      <c r="E23" s="11">
        <f>E24+E27+E31+E32</f>
        <v>379000</v>
      </c>
      <c r="F23" s="11">
        <f>G23+H23</f>
        <v>1048755</v>
      </c>
      <c r="G23" s="11">
        <f>G24+G27+G31+G32</f>
        <v>497957</v>
      </c>
      <c r="H23" s="11">
        <f>H24+H27+H31+H32</f>
        <v>550798</v>
      </c>
      <c r="I23" s="11">
        <f>I24+I27+I31+I32</f>
        <v>345267</v>
      </c>
      <c r="J23" s="11">
        <f>J24+J27+J31+J32</f>
        <v>0</v>
      </c>
      <c r="K23" s="11">
        <f>F23-I23-J23</f>
        <v>703488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146000</v>
      </c>
      <c r="E24" s="11">
        <f>E25+E26</f>
        <v>92000</v>
      </c>
      <c r="F24" s="11">
        <f>G24+H24</f>
        <v>182596</v>
      </c>
      <c r="G24" s="11">
        <f>G25+G26</f>
        <v>55310</v>
      </c>
      <c r="H24" s="11">
        <f>H25+H26</f>
        <v>127286</v>
      </c>
      <c r="I24" s="11">
        <f>I25+I26</f>
        <v>88088</v>
      </c>
      <c r="J24" s="11">
        <f>J25+J26</f>
        <v>0</v>
      </c>
      <c r="K24" s="11">
        <f>F24-I24-J24</f>
        <v>94508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80000</v>
      </c>
      <c r="E25" s="11">
        <v>50000</v>
      </c>
      <c r="F25" s="11">
        <f>G25+H25</f>
        <v>114728</v>
      </c>
      <c r="G25" s="11">
        <v>54616</v>
      </c>
      <c r="H25" s="11">
        <v>60112</v>
      </c>
      <c r="I25" s="11">
        <v>26630</v>
      </c>
      <c r="J25" s="11">
        <v>0</v>
      </c>
      <c r="K25" s="11">
        <f>F25-I25-J25</f>
        <v>88098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66000</v>
      </c>
      <c r="E26" s="11">
        <v>42000</v>
      </c>
      <c r="F26" s="11">
        <f>G26+H26</f>
        <v>67868</v>
      </c>
      <c r="G26" s="11">
        <v>694</v>
      </c>
      <c r="H26" s="11">
        <v>67174</v>
      </c>
      <c r="I26" s="11">
        <v>61458</v>
      </c>
      <c r="J26" s="11">
        <v>0</v>
      </c>
      <c r="K26" s="11">
        <f>F26-I26-J26</f>
        <v>6410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416000</v>
      </c>
      <c r="E27" s="11">
        <f>E28+E29+E30</f>
        <v>270000</v>
      </c>
      <c r="F27" s="11">
        <f>G27+H27</f>
        <v>820526</v>
      </c>
      <c r="G27" s="11">
        <f>G28+G29+G30</f>
        <v>433102</v>
      </c>
      <c r="H27" s="11">
        <f>H28+H29+H30</f>
        <v>387424</v>
      </c>
      <c r="I27" s="11">
        <f>I28+I29+I30</f>
        <v>219409</v>
      </c>
      <c r="J27" s="11">
        <f>J28+J29+J30</f>
        <v>0</v>
      </c>
      <c r="K27" s="11">
        <f>F27-I27-J27</f>
        <v>601117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100000</v>
      </c>
      <c r="E28" s="11">
        <v>60000</v>
      </c>
      <c r="F28" s="11">
        <f>G28+H28</f>
        <v>169110</v>
      </c>
      <c r="G28" s="11">
        <v>83985</v>
      </c>
      <c r="H28" s="11">
        <v>85125</v>
      </c>
      <c r="I28" s="11">
        <v>35729</v>
      </c>
      <c r="J28" s="11">
        <v>0</v>
      </c>
      <c r="K28" s="11">
        <f>F28-I28-J28</f>
        <v>133381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16000</v>
      </c>
      <c r="E29" s="11">
        <v>10000</v>
      </c>
      <c r="F29" s="11">
        <f>G29+H29</f>
        <v>13722</v>
      </c>
      <c r="G29" s="11">
        <v>185</v>
      </c>
      <c r="H29" s="11">
        <v>13537</v>
      </c>
      <c r="I29" s="11">
        <v>12359</v>
      </c>
      <c r="J29" s="11">
        <v>0</v>
      </c>
      <c r="K29" s="11">
        <f>F29-I29-J29</f>
        <v>1363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300000</v>
      </c>
      <c r="E30" s="11">
        <v>200000</v>
      </c>
      <c r="F30" s="11">
        <f>G30+H30</f>
        <v>637694</v>
      </c>
      <c r="G30" s="11">
        <v>348932</v>
      </c>
      <c r="H30" s="11">
        <v>288762</v>
      </c>
      <c r="I30" s="11">
        <v>171321</v>
      </c>
      <c r="J30" s="11">
        <v>0</v>
      </c>
      <c r="K30" s="11">
        <f>F30-I30-J30</f>
        <v>466373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70</v>
      </c>
      <c r="G31" s="11">
        <v>0</v>
      </c>
      <c r="H31" s="11">
        <v>70</v>
      </c>
      <c r="I31" s="11">
        <v>70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20000</v>
      </c>
      <c r="E32" s="11">
        <v>17000</v>
      </c>
      <c r="F32" s="11">
        <f>G32+H32</f>
        <v>45563</v>
      </c>
      <c r="G32" s="11">
        <v>9545</v>
      </c>
      <c r="H32" s="11">
        <v>36018</v>
      </c>
      <c r="I32" s="11">
        <v>37700</v>
      </c>
      <c r="J32" s="11">
        <v>0</v>
      </c>
      <c r="K32" s="11">
        <f>F32-I32-J32</f>
        <v>7863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D34+D38</f>
        <v>6523000</v>
      </c>
      <c r="E33" s="11">
        <f>E34+E38</f>
        <v>3979000</v>
      </c>
      <c r="F33" s="11">
        <f>G33+H33</f>
        <v>3528197</v>
      </c>
      <c r="G33" s="11">
        <f>G34+G38</f>
        <v>232214</v>
      </c>
      <c r="H33" s="11">
        <f>H34+H38</f>
        <v>3295983</v>
      </c>
      <c r="I33" s="11">
        <f>I34+I38</f>
        <v>3085855</v>
      </c>
      <c r="J33" s="11">
        <f>J34+J38</f>
        <v>0</v>
      </c>
      <c r="K33" s="11">
        <f>F33-I33-J33</f>
        <v>442342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6212000</v>
      </c>
      <c r="E34" s="11">
        <f>+E35+E36+E37</f>
        <v>3808000</v>
      </c>
      <c r="F34" s="11">
        <f>G34+H34</f>
        <v>3013000</v>
      </c>
      <c r="G34" s="11">
        <f>+G35+G36+G37</f>
        <v>0</v>
      </c>
      <c r="H34" s="11">
        <f>+H35+H36+H37</f>
        <v>3013000</v>
      </c>
      <c r="I34" s="11">
        <f>+I35+I36+I37</f>
        <v>3013000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238</v>
      </c>
      <c r="B35" s="10" t="s">
        <v>95</v>
      </c>
      <c r="C35" s="10" t="s">
        <v>96</v>
      </c>
      <c r="D35" s="11">
        <v>4925000</v>
      </c>
      <c r="E35" s="11">
        <v>2724000</v>
      </c>
      <c r="F35" s="11">
        <f>G35+H35</f>
        <v>1929000</v>
      </c>
      <c r="G35" s="11">
        <v>0</v>
      </c>
      <c r="H35" s="11">
        <v>1929000</v>
      </c>
      <c r="I35" s="11">
        <v>1929000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239</v>
      </c>
      <c r="B36" s="10" t="s">
        <v>98</v>
      </c>
      <c r="C36" s="10" t="s">
        <v>99</v>
      </c>
      <c r="D36" s="11">
        <v>600000</v>
      </c>
      <c r="E36" s="11">
        <v>600000</v>
      </c>
      <c r="F36" s="11">
        <f>G36+H36</f>
        <v>600000</v>
      </c>
      <c r="G36" s="11">
        <v>0</v>
      </c>
      <c r="H36" s="11">
        <v>600000</v>
      </c>
      <c r="I36" s="11">
        <v>600000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687000</v>
      </c>
      <c r="E37" s="11">
        <v>484000</v>
      </c>
      <c r="F37" s="11">
        <f>G37+H37</f>
        <v>484000</v>
      </c>
      <c r="G37" s="11">
        <v>0</v>
      </c>
      <c r="H37" s="11">
        <v>484000</v>
      </c>
      <c r="I37" s="11">
        <v>484000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240</v>
      </c>
      <c r="B38" s="10" t="s">
        <v>104</v>
      </c>
      <c r="C38" s="10" t="s">
        <v>105</v>
      </c>
      <c r="D38" s="11">
        <f>D39</f>
        <v>311000</v>
      </c>
      <c r="E38" s="11">
        <f>E39</f>
        <v>171000</v>
      </c>
      <c r="F38" s="11">
        <f>G38+H38</f>
        <v>515197</v>
      </c>
      <c r="G38" s="11">
        <f>G39</f>
        <v>232214</v>
      </c>
      <c r="H38" s="11">
        <f>H39</f>
        <v>282983</v>
      </c>
      <c r="I38" s="11">
        <f>I39</f>
        <v>72855</v>
      </c>
      <c r="J38" s="11">
        <f>J39</f>
        <v>0</v>
      </c>
      <c r="K38" s="11">
        <f>F38-I38-J38</f>
        <v>442342</v>
      </c>
    </row>
    <row r="39" spans="1:11" s="6" customFormat="1" ht="22.5" x14ac:dyDescent="0.25">
      <c r="A39" s="10" t="s">
        <v>241</v>
      </c>
      <c r="B39" s="10" t="s">
        <v>107</v>
      </c>
      <c r="C39" s="10" t="s">
        <v>108</v>
      </c>
      <c r="D39" s="11">
        <f>D40+D41</f>
        <v>311000</v>
      </c>
      <c r="E39" s="11">
        <f>E40+E41</f>
        <v>171000</v>
      </c>
      <c r="F39" s="11">
        <f>G39+H39</f>
        <v>515197</v>
      </c>
      <c r="G39" s="11">
        <f>G40+G41</f>
        <v>232214</v>
      </c>
      <c r="H39" s="11">
        <f>H40+H41</f>
        <v>282983</v>
      </c>
      <c r="I39" s="11">
        <f>I40+I41</f>
        <v>72855</v>
      </c>
      <c r="J39" s="11">
        <f>J40+J41</f>
        <v>0</v>
      </c>
      <c r="K39" s="11">
        <f>F39-I39-J39</f>
        <v>442342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280000</v>
      </c>
      <c r="E40" s="11">
        <v>140000</v>
      </c>
      <c r="F40" s="11">
        <f>G40+H40</f>
        <v>503671</v>
      </c>
      <c r="G40" s="11">
        <v>232214</v>
      </c>
      <c r="H40" s="11">
        <v>271457</v>
      </c>
      <c r="I40" s="11">
        <v>62561</v>
      </c>
      <c r="J40" s="11">
        <v>0</v>
      </c>
      <c r="K40" s="11">
        <f>F40-I40-J40</f>
        <v>441110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31000</v>
      </c>
      <c r="E41" s="11">
        <v>31000</v>
      </c>
      <c r="F41" s="11">
        <f>G41+H41</f>
        <v>11526</v>
      </c>
      <c r="G41" s="11">
        <v>0</v>
      </c>
      <c r="H41" s="11">
        <v>11526</v>
      </c>
      <c r="I41" s="11">
        <v>10294</v>
      </c>
      <c r="J41" s="11">
        <v>0</v>
      </c>
      <c r="K41" s="11">
        <f>F41-I41-J41</f>
        <v>1232</v>
      </c>
    </row>
    <row r="42" spans="1:11" s="6" customFormat="1" x14ac:dyDescent="0.25">
      <c r="A42" s="10" t="s">
        <v>242</v>
      </c>
      <c r="B42" s="10" t="s">
        <v>116</v>
      </c>
      <c r="C42" s="10" t="s">
        <v>117</v>
      </c>
      <c r="D42" s="11">
        <f>D43+D47</f>
        <v>-1972050</v>
      </c>
      <c r="E42" s="11">
        <f>E43+E47</f>
        <v>-1788050</v>
      </c>
      <c r="F42" s="11">
        <f>G42+H42</f>
        <v>1521639</v>
      </c>
      <c r="G42" s="11">
        <f>G43+G47</f>
        <v>879179</v>
      </c>
      <c r="H42" s="11">
        <f>H43+H47</f>
        <v>642460</v>
      </c>
      <c r="I42" s="11">
        <f>I43+I47</f>
        <v>90711</v>
      </c>
      <c r="J42" s="11">
        <f>J43+J47</f>
        <v>0</v>
      </c>
      <c r="K42" s="11">
        <f>F42-I42-J42</f>
        <v>1430928</v>
      </c>
    </row>
    <row r="43" spans="1:11" s="6" customFormat="1" ht="22.5" x14ac:dyDescent="0.25">
      <c r="A43" s="10" t="s">
        <v>243</v>
      </c>
      <c r="B43" s="10" t="s">
        <v>119</v>
      </c>
      <c r="C43" s="10" t="s">
        <v>120</v>
      </c>
      <c r="D43" s="11">
        <f>D44</f>
        <v>200000</v>
      </c>
      <c r="E43" s="11">
        <f>E44</f>
        <v>130000</v>
      </c>
      <c r="F43" s="11">
        <f>G43+H43</f>
        <v>313926</v>
      </c>
      <c r="G43" s="11">
        <f>G44</f>
        <v>78892</v>
      </c>
      <c r="H43" s="11">
        <f>H44</f>
        <v>235034</v>
      </c>
      <c r="I43" s="11">
        <f>I44</f>
        <v>15077</v>
      </c>
      <c r="J43" s="11">
        <f>J44</f>
        <v>0</v>
      </c>
      <c r="K43" s="11">
        <f>F43-I43-J43</f>
        <v>298849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+D45</f>
        <v>200000</v>
      </c>
      <c r="E44" s="11">
        <f>+E45</f>
        <v>130000</v>
      </c>
      <c r="F44" s="11">
        <f>G44+H44</f>
        <v>313926</v>
      </c>
      <c r="G44" s="11">
        <f>+G45</f>
        <v>78892</v>
      </c>
      <c r="H44" s="11">
        <f>+H45</f>
        <v>235034</v>
      </c>
      <c r="I44" s="11">
        <f>+I45</f>
        <v>15077</v>
      </c>
      <c r="J44" s="11">
        <f>+J45</f>
        <v>0</v>
      </c>
      <c r="K44" s="11">
        <f>F44-I44-J44</f>
        <v>298849</v>
      </c>
    </row>
    <row r="45" spans="1:11" s="6" customFormat="1" x14ac:dyDescent="0.25">
      <c r="A45" s="10" t="s">
        <v>244</v>
      </c>
      <c r="B45" s="10" t="s">
        <v>125</v>
      </c>
      <c r="C45" s="10" t="s">
        <v>126</v>
      </c>
      <c r="D45" s="11">
        <f>+D46</f>
        <v>200000</v>
      </c>
      <c r="E45" s="11">
        <f>+E46</f>
        <v>130000</v>
      </c>
      <c r="F45" s="11">
        <f>G45+H45</f>
        <v>313926</v>
      </c>
      <c r="G45" s="11">
        <f>+G46</f>
        <v>78892</v>
      </c>
      <c r="H45" s="11">
        <f>+H46</f>
        <v>235034</v>
      </c>
      <c r="I45" s="11">
        <f>+I46</f>
        <v>15077</v>
      </c>
      <c r="J45" s="11">
        <f>+J46</f>
        <v>0</v>
      </c>
      <c r="K45" s="11">
        <f>F45-I45-J45</f>
        <v>298849</v>
      </c>
    </row>
    <row r="46" spans="1:11" s="6" customFormat="1" ht="22.5" x14ac:dyDescent="0.25">
      <c r="A46" s="10" t="s">
        <v>245</v>
      </c>
      <c r="B46" s="10" t="s">
        <v>128</v>
      </c>
      <c r="C46" s="10" t="s">
        <v>129</v>
      </c>
      <c r="D46" s="11">
        <v>200000</v>
      </c>
      <c r="E46" s="11">
        <v>130000</v>
      </c>
      <c r="F46" s="11">
        <f>G46+H46</f>
        <v>313926</v>
      </c>
      <c r="G46" s="11">
        <v>78892</v>
      </c>
      <c r="H46" s="11">
        <v>235034</v>
      </c>
      <c r="I46" s="11">
        <v>15077</v>
      </c>
      <c r="J46" s="11">
        <v>0</v>
      </c>
      <c r="K46" s="11">
        <f>F46-I46-J46</f>
        <v>298849</v>
      </c>
    </row>
    <row r="47" spans="1:11" s="6" customFormat="1" ht="22.5" x14ac:dyDescent="0.25">
      <c r="A47" s="10" t="s">
        <v>246</v>
      </c>
      <c r="B47" s="10" t="s">
        <v>131</v>
      </c>
      <c r="C47" s="10" t="s">
        <v>132</v>
      </c>
      <c r="D47" s="11">
        <f>D48+D50+D54+D56</f>
        <v>-2172050</v>
      </c>
      <c r="E47" s="11">
        <f>E48+E50+E54+E56</f>
        <v>-1918050</v>
      </c>
      <c r="F47" s="11">
        <f>G47+H47</f>
        <v>1207713</v>
      </c>
      <c r="G47" s="11">
        <f>G48+G50+G54+G56</f>
        <v>800287</v>
      </c>
      <c r="H47" s="11">
        <f>H48+H50+H54+H56</f>
        <v>407426</v>
      </c>
      <c r="I47" s="11">
        <f>I48+I50+I54+I56</f>
        <v>75634</v>
      </c>
      <c r="J47" s="11">
        <f>J48+J50+J54+J56</f>
        <v>0</v>
      </c>
      <c r="K47" s="11">
        <f>F47-I47-J47</f>
        <v>1132079</v>
      </c>
    </row>
    <row r="48" spans="1:11" s="6" customFormat="1" ht="43.5" x14ac:dyDescent="0.25">
      <c r="A48" s="10" t="s">
        <v>247</v>
      </c>
      <c r="B48" s="10" t="s">
        <v>134</v>
      </c>
      <c r="C48" s="10" t="s">
        <v>135</v>
      </c>
      <c r="D48" s="11">
        <f>D49</f>
        <v>0</v>
      </c>
      <c r="E48" s="11">
        <f>E49</f>
        <v>0</v>
      </c>
      <c r="F48" s="11">
        <f>G48+H48</f>
        <v>22360</v>
      </c>
      <c r="G48" s="11">
        <f>G49</f>
        <v>0</v>
      </c>
      <c r="H48" s="11">
        <f>H49</f>
        <v>22360</v>
      </c>
      <c r="I48" s="11">
        <f>I49</f>
        <v>22360</v>
      </c>
      <c r="J48" s="11">
        <f>J49</f>
        <v>0</v>
      </c>
      <c r="K48" s="11">
        <f>F48-I48-J48</f>
        <v>0</v>
      </c>
    </row>
    <row r="49" spans="1:11" s="6" customFormat="1" x14ac:dyDescent="0.25">
      <c r="A49" s="10" t="s">
        <v>130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22360</v>
      </c>
      <c r="G49" s="11">
        <v>0</v>
      </c>
      <c r="H49" s="11">
        <v>22360</v>
      </c>
      <c r="I49" s="11">
        <v>22360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248</v>
      </c>
      <c r="B50" s="10" t="s">
        <v>140</v>
      </c>
      <c r="C50" s="10" t="s">
        <v>141</v>
      </c>
      <c r="D50" s="11">
        <f>D51+D53</f>
        <v>320000</v>
      </c>
      <c r="E50" s="11">
        <f>E51+E53</f>
        <v>200000</v>
      </c>
      <c r="F50" s="11">
        <f>G50+H50</f>
        <v>914346</v>
      </c>
      <c r="G50" s="11">
        <f>G51+G53</f>
        <v>683810</v>
      </c>
      <c r="H50" s="11">
        <f>H51+H53</f>
        <v>230536</v>
      </c>
      <c r="I50" s="11">
        <f>I51+I53</f>
        <v>169649</v>
      </c>
      <c r="J50" s="11">
        <f>J51+J53</f>
        <v>0</v>
      </c>
      <c r="K50" s="11">
        <f>F50-I50-J50</f>
        <v>744697</v>
      </c>
    </row>
    <row r="51" spans="1:11" s="6" customFormat="1" ht="22.5" x14ac:dyDescent="0.25">
      <c r="A51" s="10" t="s">
        <v>249</v>
      </c>
      <c r="B51" s="10" t="s">
        <v>143</v>
      </c>
      <c r="C51" s="10" t="s">
        <v>144</v>
      </c>
      <c r="D51" s="11">
        <f>D52</f>
        <v>320000</v>
      </c>
      <c r="E51" s="11">
        <f>E52</f>
        <v>200000</v>
      </c>
      <c r="F51" s="11">
        <f>G51+H51</f>
        <v>791246</v>
      </c>
      <c r="G51" s="11">
        <f>G52</f>
        <v>683810</v>
      </c>
      <c r="H51" s="11">
        <f>H52</f>
        <v>107436</v>
      </c>
      <c r="I51" s="11">
        <f>I52</f>
        <v>46549</v>
      </c>
      <c r="J51" s="11">
        <f>J52</f>
        <v>0</v>
      </c>
      <c r="K51" s="11">
        <f>F51-I51-J51</f>
        <v>744697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320000</v>
      </c>
      <c r="E52" s="11">
        <v>200000</v>
      </c>
      <c r="F52" s="11">
        <f>G52+H52</f>
        <v>791246</v>
      </c>
      <c r="G52" s="11">
        <v>683810</v>
      </c>
      <c r="H52" s="11">
        <v>107436</v>
      </c>
      <c r="I52" s="11">
        <v>46549</v>
      </c>
      <c r="J52" s="11">
        <v>0</v>
      </c>
      <c r="K52" s="11">
        <f>F52-I52-J52</f>
        <v>744697</v>
      </c>
    </row>
    <row r="53" spans="1:11" s="6" customFormat="1" x14ac:dyDescent="0.25">
      <c r="A53" s="10" t="s">
        <v>250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123100</v>
      </c>
      <c r="G53" s="11">
        <v>0</v>
      </c>
      <c r="H53" s="11">
        <v>123100</v>
      </c>
      <c r="I53" s="11">
        <v>123100</v>
      </c>
      <c r="J53" s="11">
        <v>0</v>
      </c>
      <c r="K53" s="11">
        <f>F53-I53-J53</f>
        <v>0</v>
      </c>
    </row>
    <row r="54" spans="1:11" s="6" customFormat="1" ht="33" x14ac:dyDescent="0.25">
      <c r="A54" s="10" t="s">
        <v>251</v>
      </c>
      <c r="B54" s="10" t="s">
        <v>152</v>
      </c>
      <c r="C54" s="10" t="s">
        <v>153</v>
      </c>
      <c r="D54" s="11">
        <f>+D55</f>
        <v>400000</v>
      </c>
      <c r="E54" s="11">
        <f>+E55</f>
        <v>200000</v>
      </c>
      <c r="F54" s="11">
        <f>G54+H54</f>
        <v>492202</v>
      </c>
      <c r="G54" s="11">
        <f>+G55</f>
        <v>116477</v>
      </c>
      <c r="H54" s="11">
        <f>+H55</f>
        <v>375725</v>
      </c>
      <c r="I54" s="11">
        <f>+I55</f>
        <v>104820</v>
      </c>
      <c r="J54" s="11">
        <f>+J55</f>
        <v>0</v>
      </c>
      <c r="K54" s="11">
        <f>F54-I54-J54</f>
        <v>387382</v>
      </c>
    </row>
    <row r="55" spans="1:11" s="6" customFormat="1" x14ac:dyDescent="0.25">
      <c r="A55" s="10" t="s">
        <v>252</v>
      </c>
      <c r="B55" s="10" t="s">
        <v>155</v>
      </c>
      <c r="C55" s="10" t="s">
        <v>156</v>
      </c>
      <c r="D55" s="11">
        <v>400000</v>
      </c>
      <c r="E55" s="11">
        <v>200000</v>
      </c>
      <c r="F55" s="11">
        <f>G55+H55</f>
        <v>492202</v>
      </c>
      <c r="G55" s="11">
        <v>116477</v>
      </c>
      <c r="H55" s="11">
        <v>375725</v>
      </c>
      <c r="I55" s="11">
        <v>104820</v>
      </c>
      <c r="J55" s="11">
        <v>0</v>
      </c>
      <c r="K55" s="11">
        <f>F55-I55-J55</f>
        <v>387382</v>
      </c>
    </row>
    <row r="56" spans="1:11" s="6" customFormat="1" ht="22.5" x14ac:dyDescent="0.25">
      <c r="A56" s="10" t="s">
        <v>253</v>
      </c>
      <c r="B56" s="10" t="s">
        <v>254</v>
      </c>
      <c r="C56" s="10" t="s">
        <v>255</v>
      </c>
      <c r="D56" s="11">
        <f>+D57</f>
        <v>-2892050</v>
      </c>
      <c r="E56" s="11">
        <f>+E57</f>
        <v>-2318050</v>
      </c>
      <c r="F56" s="11">
        <f>G56+H56</f>
        <v>-221195</v>
      </c>
      <c r="G56" s="11">
        <f>+G57</f>
        <v>0</v>
      </c>
      <c r="H56" s="11">
        <f>+H57</f>
        <v>-221195</v>
      </c>
      <c r="I56" s="11">
        <f>+I57</f>
        <v>-221195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256</v>
      </c>
      <c r="B57" s="10" t="s">
        <v>158</v>
      </c>
      <c r="C57" s="10" t="s">
        <v>159</v>
      </c>
      <c r="D57" s="11">
        <v>-2892050</v>
      </c>
      <c r="E57" s="11">
        <v>-2318050</v>
      </c>
      <c r="F57" s="11">
        <f>G57+H57</f>
        <v>-221195</v>
      </c>
      <c r="G57" s="11">
        <v>0</v>
      </c>
      <c r="H57" s="11">
        <v>-221195</v>
      </c>
      <c r="I57" s="11">
        <v>-221195</v>
      </c>
      <c r="J57" s="11">
        <v>0</v>
      </c>
      <c r="K57" s="11">
        <f>F57-I57-J57</f>
        <v>0</v>
      </c>
    </row>
    <row r="58" spans="1:11" s="6" customFormat="1" x14ac:dyDescent="0.25">
      <c r="A58" s="10" t="s">
        <v>257</v>
      </c>
      <c r="B58" s="10" t="s">
        <v>173</v>
      </c>
      <c r="C58" s="10" t="s">
        <v>174</v>
      </c>
      <c r="D58" s="11">
        <f>D59</f>
        <v>3300800</v>
      </c>
      <c r="E58" s="11">
        <f>E59</f>
        <v>2267800</v>
      </c>
      <c r="F58" s="11">
        <f>G58+H58</f>
        <v>171638</v>
      </c>
      <c r="G58" s="11">
        <f>G59</f>
        <v>0</v>
      </c>
      <c r="H58" s="11">
        <f>H59</f>
        <v>171638</v>
      </c>
      <c r="I58" s="11">
        <f>I59</f>
        <v>171638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258</v>
      </c>
      <c r="B59" s="10" t="s">
        <v>176</v>
      </c>
      <c r="C59" s="10" t="s">
        <v>177</v>
      </c>
      <c r="D59" s="11">
        <f>D60+D63</f>
        <v>3300800</v>
      </c>
      <c r="E59" s="11">
        <f>E60+E63</f>
        <v>2267800</v>
      </c>
      <c r="F59" s="11">
        <f>G59+H59</f>
        <v>171638</v>
      </c>
      <c r="G59" s="11">
        <f>G60+G63</f>
        <v>0</v>
      </c>
      <c r="H59" s="11">
        <f>H60+H63</f>
        <v>171638</v>
      </c>
      <c r="I59" s="11">
        <f>I60+I63</f>
        <v>171638</v>
      </c>
      <c r="J59" s="11">
        <f>J60+J63</f>
        <v>0</v>
      </c>
      <c r="K59" s="11">
        <f>F59-I59-J59</f>
        <v>0</v>
      </c>
    </row>
    <row r="60" spans="1:11" s="6" customFormat="1" ht="96" x14ac:dyDescent="0.25">
      <c r="A60" s="10" t="s">
        <v>259</v>
      </c>
      <c r="B60" s="10" t="s">
        <v>179</v>
      </c>
      <c r="C60" s="10" t="s">
        <v>180</v>
      </c>
      <c r="D60" s="11">
        <f>+D61+D62</f>
        <v>286800</v>
      </c>
      <c r="E60" s="11">
        <f>+E61+E62</f>
        <v>183800</v>
      </c>
      <c r="F60" s="11">
        <f>G60+H60</f>
        <v>137241</v>
      </c>
      <c r="G60" s="11">
        <f>+G61+G62</f>
        <v>0</v>
      </c>
      <c r="H60" s="11">
        <f>+H61+H62</f>
        <v>137241</v>
      </c>
      <c r="I60" s="11">
        <f>+I61+I62</f>
        <v>137241</v>
      </c>
      <c r="J60" s="11">
        <f>+J61+J62</f>
        <v>0</v>
      </c>
      <c r="K60" s="11">
        <f>F60-I60-J60</f>
        <v>0</v>
      </c>
    </row>
    <row r="61" spans="1:11" s="6" customFormat="1" ht="43.5" x14ac:dyDescent="0.25">
      <c r="A61" s="10" t="s">
        <v>163</v>
      </c>
      <c r="B61" s="10" t="s">
        <v>182</v>
      </c>
      <c r="C61" s="10" t="s">
        <v>183</v>
      </c>
      <c r="D61" s="11">
        <v>200000</v>
      </c>
      <c r="E61" s="11">
        <v>140000</v>
      </c>
      <c r="F61" s="11">
        <f>G61+H61</f>
        <v>100868</v>
      </c>
      <c r="G61" s="11">
        <v>0</v>
      </c>
      <c r="H61" s="11">
        <v>100868</v>
      </c>
      <c r="I61" s="11">
        <v>100868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260</v>
      </c>
      <c r="B62" s="10" t="s">
        <v>185</v>
      </c>
      <c r="C62" s="10" t="s">
        <v>186</v>
      </c>
      <c r="D62" s="11">
        <v>86800</v>
      </c>
      <c r="E62" s="11">
        <v>43800</v>
      </c>
      <c r="F62" s="11">
        <f>G62+H62</f>
        <v>36373</v>
      </c>
      <c r="G62" s="11">
        <v>0</v>
      </c>
      <c r="H62" s="11">
        <v>36373</v>
      </c>
      <c r="I62" s="11">
        <v>36373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261</v>
      </c>
      <c r="B63" s="10" t="s">
        <v>194</v>
      </c>
      <c r="C63" s="10" t="s">
        <v>195</v>
      </c>
      <c r="D63" s="11">
        <f>+D64+D65</f>
        <v>3014000</v>
      </c>
      <c r="E63" s="11">
        <f>+E64+E65</f>
        <v>2084000</v>
      </c>
      <c r="F63" s="11">
        <f>G63+H63</f>
        <v>34397</v>
      </c>
      <c r="G63" s="11">
        <f>+G64+G65</f>
        <v>0</v>
      </c>
      <c r="H63" s="11">
        <f>+H64+H65</f>
        <v>34397</v>
      </c>
      <c r="I63" s="11">
        <f>+I64+I65</f>
        <v>34397</v>
      </c>
      <c r="J63" s="11">
        <f>+J64+J65</f>
        <v>0</v>
      </c>
      <c r="K63" s="11">
        <f>F63-I63-J63</f>
        <v>0</v>
      </c>
    </row>
    <row r="64" spans="1:11" s="6" customFormat="1" ht="33" x14ac:dyDescent="0.25">
      <c r="A64" s="10" t="s">
        <v>262</v>
      </c>
      <c r="B64" s="10" t="s">
        <v>197</v>
      </c>
      <c r="C64" s="10" t="s">
        <v>198</v>
      </c>
      <c r="D64" s="11">
        <v>2854000</v>
      </c>
      <c r="E64" s="11">
        <v>1924000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263</v>
      </c>
      <c r="B65" s="10" t="s">
        <v>203</v>
      </c>
      <c r="C65" s="10" t="s">
        <v>204</v>
      </c>
      <c r="D65" s="11">
        <v>160000</v>
      </c>
      <c r="E65" s="11">
        <v>160000</v>
      </c>
      <c r="F65" s="11">
        <f>G65+H65</f>
        <v>34397</v>
      </c>
      <c r="G65" s="11">
        <v>0</v>
      </c>
      <c r="H65" s="11">
        <v>34397</v>
      </c>
      <c r="I65" s="11">
        <v>34397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229</v>
      </c>
      <c r="B67" s="13"/>
      <c r="C67" s="13"/>
      <c r="D67" s="13"/>
      <c r="E67" s="13" t="s">
        <v>231</v>
      </c>
      <c r="F67" s="13"/>
      <c r="G67" s="13"/>
      <c r="H67" s="13"/>
      <c r="I67" s="13" t="s">
        <v>232</v>
      </c>
      <c r="J67" s="13"/>
      <c r="K67" s="13"/>
      <c r="L67" s="13"/>
    </row>
    <row r="68" spans="1:12" x14ac:dyDescent="0.25">
      <c r="A68" s="3" t="s">
        <v>230</v>
      </c>
      <c r="B68" s="3"/>
      <c r="C68" s="3"/>
      <c r="D68" s="3"/>
      <c r="E68" s="3" t="s">
        <v>231</v>
      </c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B789E-1499-4FF2-9646-DE88DEA90946}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265</v>
      </c>
      <c r="C11" s="10" t="s">
        <v>21</v>
      </c>
      <c r="D11" s="11">
        <f>D12+D17+D20+D31</f>
        <v>21861450</v>
      </c>
      <c r="E11" s="11">
        <f>E12+E17+E20+E31</f>
        <v>20806450</v>
      </c>
      <c r="F11" s="11">
        <f>G11+H11</f>
        <v>15056815</v>
      </c>
      <c r="G11" s="11">
        <f>G12+G17+G20+G31</f>
        <v>136314</v>
      </c>
      <c r="H11" s="11">
        <f>H12+H17+H20+H31</f>
        <v>14920501</v>
      </c>
      <c r="I11" s="11">
        <f>I12+I17+I20+I31</f>
        <v>14920501</v>
      </c>
      <c r="J11" s="11">
        <f>J12+J17+J20+J31</f>
        <v>0</v>
      </c>
      <c r="K11" s="11">
        <f>F11-I11-J11</f>
        <v>136314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2892050</v>
      </c>
      <c r="E12" s="11">
        <f>+E13</f>
        <v>2318050</v>
      </c>
      <c r="F12" s="11">
        <f>G12+H12</f>
        <v>221195</v>
      </c>
      <c r="G12" s="11">
        <f>+G13</f>
        <v>0</v>
      </c>
      <c r="H12" s="11">
        <f>+H13</f>
        <v>221195</v>
      </c>
      <c r="I12" s="11">
        <f>+I13</f>
        <v>221195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266</v>
      </c>
      <c r="B13" s="10" t="s">
        <v>116</v>
      </c>
      <c r="C13" s="10" t="s">
        <v>117</v>
      </c>
      <c r="D13" s="11">
        <f>+D14</f>
        <v>2892050</v>
      </c>
      <c r="E13" s="11">
        <f>+E14</f>
        <v>2318050</v>
      </c>
      <c r="F13" s="11">
        <f>G13+H13</f>
        <v>221195</v>
      </c>
      <c r="G13" s="11">
        <f>+G14</f>
        <v>0</v>
      </c>
      <c r="H13" s="11">
        <f>+H14</f>
        <v>221195</v>
      </c>
      <c r="I13" s="11">
        <f>+I14</f>
        <v>221195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235</v>
      </c>
      <c r="B14" s="10" t="s">
        <v>131</v>
      </c>
      <c r="C14" s="10" t="s">
        <v>132</v>
      </c>
      <c r="D14" s="11">
        <f>+D15</f>
        <v>2892050</v>
      </c>
      <c r="E14" s="11">
        <f>+E15</f>
        <v>2318050</v>
      </c>
      <c r="F14" s="11">
        <f>G14+H14</f>
        <v>221195</v>
      </c>
      <c r="G14" s="11">
        <f>+G15</f>
        <v>0</v>
      </c>
      <c r="H14" s="11">
        <f>+H15</f>
        <v>221195</v>
      </c>
      <c r="I14" s="11">
        <f>+I15</f>
        <v>221195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267</v>
      </c>
      <c r="B15" s="10" t="s">
        <v>254</v>
      </c>
      <c r="C15" s="10" t="s">
        <v>255</v>
      </c>
      <c r="D15" s="11">
        <f>+D16</f>
        <v>2892050</v>
      </c>
      <c r="E15" s="11">
        <f>+E16</f>
        <v>2318050</v>
      </c>
      <c r="F15" s="11">
        <f>G15+H15</f>
        <v>221195</v>
      </c>
      <c r="G15" s="11">
        <f>+G16</f>
        <v>0</v>
      </c>
      <c r="H15" s="11">
        <f>+H16</f>
        <v>221195</v>
      </c>
      <c r="I15" s="11">
        <f>+I16</f>
        <v>221195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268</v>
      </c>
      <c r="B16" s="10" t="s">
        <v>161</v>
      </c>
      <c r="C16" s="10" t="s">
        <v>162</v>
      </c>
      <c r="D16" s="11">
        <v>2892050</v>
      </c>
      <c r="E16" s="11">
        <v>2318050</v>
      </c>
      <c r="F16" s="11">
        <f>G16+H16</f>
        <v>221195</v>
      </c>
      <c r="G16" s="11">
        <v>0</v>
      </c>
      <c r="H16" s="11">
        <v>221195</v>
      </c>
      <c r="I16" s="11">
        <v>221195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70</v>
      </c>
      <c r="B17" s="10" t="s">
        <v>164</v>
      </c>
      <c r="C17" s="10" t="s">
        <v>165</v>
      </c>
      <c r="D17" s="11">
        <f>D18</f>
        <v>481000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73</v>
      </c>
      <c r="B18" s="10" t="s">
        <v>167</v>
      </c>
      <c r="C18" s="10" t="s">
        <v>168</v>
      </c>
      <c r="D18" s="11">
        <f>+D19</f>
        <v>481000</v>
      </c>
      <c r="E18" s="11">
        <f>+E19</f>
        <v>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79</v>
      </c>
      <c r="B19" s="10" t="s">
        <v>170</v>
      </c>
      <c r="C19" s="10" t="s">
        <v>171</v>
      </c>
      <c r="D19" s="11">
        <v>481000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x14ac:dyDescent="0.25">
      <c r="A20" s="10" t="s">
        <v>94</v>
      </c>
      <c r="B20" s="10" t="s">
        <v>173</v>
      </c>
      <c r="C20" s="10" t="s">
        <v>174</v>
      </c>
      <c r="D20" s="11">
        <f>D21</f>
        <v>18355400</v>
      </c>
      <c r="E20" s="11">
        <f>E21</f>
        <v>18355400</v>
      </c>
      <c r="F20" s="11">
        <f>G20+H20</f>
        <v>14577550</v>
      </c>
      <c r="G20" s="11">
        <f>G21</f>
        <v>0</v>
      </c>
      <c r="H20" s="11">
        <f>H21</f>
        <v>14577550</v>
      </c>
      <c r="I20" s="11">
        <f>I21</f>
        <v>14577550</v>
      </c>
      <c r="J20" s="11">
        <f>J21</f>
        <v>0</v>
      </c>
      <c r="K20" s="11">
        <f>F20-I20-J20</f>
        <v>0</v>
      </c>
    </row>
    <row r="21" spans="1:11" s="6" customFormat="1" ht="22.5" x14ac:dyDescent="0.25">
      <c r="A21" s="10" t="s">
        <v>239</v>
      </c>
      <c r="B21" s="10" t="s">
        <v>176</v>
      </c>
      <c r="C21" s="10" t="s">
        <v>177</v>
      </c>
      <c r="D21" s="11">
        <f>D22+D25</f>
        <v>18355400</v>
      </c>
      <c r="E21" s="11">
        <f>E22+E25</f>
        <v>18355400</v>
      </c>
      <c r="F21" s="11">
        <f>G21+H21</f>
        <v>14577550</v>
      </c>
      <c r="G21" s="11">
        <f>G22+G25</f>
        <v>0</v>
      </c>
      <c r="H21" s="11">
        <f>H22+H25</f>
        <v>14577550</v>
      </c>
      <c r="I21" s="11">
        <f>I22+I25</f>
        <v>14577550</v>
      </c>
      <c r="J21" s="11">
        <f>J22+J25</f>
        <v>0</v>
      </c>
      <c r="K21" s="11">
        <f>F21-I21-J21</f>
        <v>0</v>
      </c>
    </row>
    <row r="22" spans="1:11" s="6" customFormat="1" ht="96" x14ac:dyDescent="0.25">
      <c r="A22" s="10" t="s">
        <v>97</v>
      </c>
      <c r="B22" s="10" t="s">
        <v>179</v>
      </c>
      <c r="C22" s="10" t="s">
        <v>180</v>
      </c>
      <c r="D22" s="11">
        <f>+D23+D24</f>
        <v>17200000</v>
      </c>
      <c r="E22" s="11">
        <f>+E23+E24</f>
        <v>17200000</v>
      </c>
      <c r="F22" s="11">
        <f>G22+H22</f>
        <v>14090723</v>
      </c>
      <c r="G22" s="11">
        <f>+G23+G24</f>
        <v>0</v>
      </c>
      <c r="H22" s="11">
        <f>+H23+H24</f>
        <v>14090723</v>
      </c>
      <c r="I22" s="11">
        <f>+I23+I24</f>
        <v>14090723</v>
      </c>
      <c r="J22" s="11">
        <f>+J23+J24</f>
        <v>0</v>
      </c>
      <c r="K22" s="11">
        <f>F22-I22-J22</f>
        <v>0</v>
      </c>
    </row>
    <row r="23" spans="1:11" s="6" customFormat="1" ht="22.5" x14ac:dyDescent="0.25">
      <c r="A23" s="10" t="s">
        <v>269</v>
      </c>
      <c r="B23" s="10" t="s">
        <v>188</v>
      </c>
      <c r="C23" s="10" t="s">
        <v>189</v>
      </c>
      <c r="D23" s="11">
        <v>300000</v>
      </c>
      <c r="E23" s="11">
        <v>300000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1" s="6" customFormat="1" ht="33" x14ac:dyDescent="0.25">
      <c r="A24" s="10" t="s">
        <v>145</v>
      </c>
      <c r="B24" s="10" t="s">
        <v>191</v>
      </c>
      <c r="C24" s="10" t="s">
        <v>192</v>
      </c>
      <c r="D24" s="11">
        <v>16900000</v>
      </c>
      <c r="E24" s="11">
        <v>16900000</v>
      </c>
      <c r="F24" s="11">
        <f>G24+H24</f>
        <v>14090723</v>
      </c>
      <c r="G24" s="11">
        <v>0</v>
      </c>
      <c r="H24" s="11">
        <v>14090723</v>
      </c>
      <c r="I24" s="11">
        <v>14090723</v>
      </c>
      <c r="J24" s="11">
        <v>0</v>
      </c>
      <c r="K24" s="11">
        <f>F24-I24-J24</f>
        <v>0</v>
      </c>
    </row>
    <row r="25" spans="1:11" s="6" customFormat="1" ht="33" x14ac:dyDescent="0.25">
      <c r="A25" s="10" t="s">
        <v>270</v>
      </c>
      <c r="B25" s="10" t="s">
        <v>194</v>
      </c>
      <c r="C25" s="10" t="s">
        <v>195</v>
      </c>
      <c r="D25" s="11">
        <f>+D26+D27+D30</f>
        <v>1155400</v>
      </c>
      <c r="E25" s="11">
        <f>+E26+E27+E30</f>
        <v>1155400</v>
      </c>
      <c r="F25" s="11">
        <f>G25+H25</f>
        <v>486827</v>
      </c>
      <c r="G25" s="11">
        <f>+G26+G27+G30</f>
        <v>0</v>
      </c>
      <c r="H25" s="11">
        <f>+H26+H27+H30</f>
        <v>486827</v>
      </c>
      <c r="I25" s="11">
        <f>+I26+I27+I30</f>
        <v>486827</v>
      </c>
      <c r="J25" s="11">
        <f>+J26+J27+J30</f>
        <v>0</v>
      </c>
      <c r="K25" s="11">
        <f>F25-I25-J25</f>
        <v>0</v>
      </c>
    </row>
    <row r="26" spans="1:11" s="6" customFormat="1" ht="22.5" x14ac:dyDescent="0.25">
      <c r="A26" s="10" t="s">
        <v>160</v>
      </c>
      <c r="B26" s="10" t="s">
        <v>200</v>
      </c>
      <c r="C26" s="10" t="s">
        <v>201</v>
      </c>
      <c r="D26" s="11">
        <v>46000</v>
      </c>
      <c r="E26" s="11">
        <v>46000</v>
      </c>
      <c r="F26" s="11">
        <f>G26+H26</f>
        <v>40458</v>
      </c>
      <c r="G26" s="11">
        <v>0</v>
      </c>
      <c r="H26" s="11">
        <v>40458</v>
      </c>
      <c r="I26" s="11">
        <v>40458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271</v>
      </c>
      <c r="B27" s="10" t="s">
        <v>206</v>
      </c>
      <c r="C27" s="10" t="s">
        <v>207</v>
      </c>
      <c r="D27" s="11">
        <f>D28+D29</f>
        <v>446400</v>
      </c>
      <c r="E27" s="11">
        <f>E28+E29</f>
        <v>446400</v>
      </c>
      <c r="F27" s="11">
        <f>G27+H27</f>
        <v>446369</v>
      </c>
      <c r="G27" s="11">
        <f>G28+G29</f>
        <v>0</v>
      </c>
      <c r="H27" s="11">
        <f>H28+H29</f>
        <v>446369</v>
      </c>
      <c r="I27" s="11">
        <f>I28+I29</f>
        <v>446369</v>
      </c>
      <c r="J27" s="11">
        <f>J28+J29</f>
        <v>0</v>
      </c>
      <c r="K27" s="11">
        <f>F27-I27-J27</f>
        <v>0</v>
      </c>
    </row>
    <row r="28" spans="1:11" s="6" customFormat="1" x14ac:dyDescent="0.25">
      <c r="A28" s="10" t="s">
        <v>163</v>
      </c>
      <c r="B28" s="10" t="s">
        <v>209</v>
      </c>
      <c r="C28" s="10" t="s">
        <v>210</v>
      </c>
      <c r="D28" s="11">
        <v>375100</v>
      </c>
      <c r="E28" s="11">
        <v>375100</v>
      </c>
      <c r="F28" s="11">
        <f>G28+H28</f>
        <v>375100</v>
      </c>
      <c r="G28" s="11">
        <v>0</v>
      </c>
      <c r="H28" s="11">
        <v>375100</v>
      </c>
      <c r="I28" s="11">
        <v>375100</v>
      </c>
      <c r="J28" s="11">
        <v>0</v>
      </c>
      <c r="K28" s="11">
        <f>F28-I28-J28</f>
        <v>0</v>
      </c>
    </row>
    <row r="29" spans="1:11" s="6" customFormat="1" x14ac:dyDescent="0.25">
      <c r="A29" s="10" t="s">
        <v>272</v>
      </c>
      <c r="B29" s="10" t="s">
        <v>212</v>
      </c>
      <c r="C29" s="10" t="s">
        <v>213</v>
      </c>
      <c r="D29" s="11">
        <v>71300</v>
      </c>
      <c r="E29" s="11">
        <v>71300</v>
      </c>
      <c r="F29" s="11">
        <f>G29+H29</f>
        <v>71269</v>
      </c>
      <c r="G29" s="11">
        <v>0</v>
      </c>
      <c r="H29" s="11">
        <v>71269</v>
      </c>
      <c r="I29" s="11">
        <v>71269</v>
      </c>
      <c r="J29" s="11">
        <v>0</v>
      </c>
      <c r="K29" s="11">
        <f>F29-I29-J29</f>
        <v>0</v>
      </c>
    </row>
    <row r="30" spans="1:11" s="6" customFormat="1" ht="22.5" x14ac:dyDescent="0.25">
      <c r="A30" s="10" t="s">
        <v>273</v>
      </c>
      <c r="B30" s="10" t="s">
        <v>215</v>
      </c>
      <c r="C30" s="10" t="s">
        <v>216</v>
      </c>
      <c r="D30" s="11">
        <v>663000</v>
      </c>
      <c r="E30" s="11">
        <v>663000</v>
      </c>
      <c r="F30" s="11">
        <f>G30+H30</f>
        <v>0</v>
      </c>
      <c r="G30" s="11">
        <v>0</v>
      </c>
      <c r="H30" s="11">
        <v>0</v>
      </c>
      <c r="I30" s="11">
        <v>0</v>
      </c>
      <c r="J30" s="11">
        <v>0</v>
      </c>
      <c r="K30" s="11">
        <f>F30-I30-J30</f>
        <v>0</v>
      </c>
    </row>
    <row r="31" spans="1:11" s="6" customFormat="1" ht="33" x14ac:dyDescent="0.25">
      <c r="A31" s="10" t="s">
        <v>274</v>
      </c>
      <c r="B31" s="10" t="s">
        <v>218</v>
      </c>
      <c r="C31" s="10" t="s">
        <v>219</v>
      </c>
      <c r="D31" s="11">
        <f>+D32</f>
        <v>133000</v>
      </c>
      <c r="E31" s="11">
        <f>+E32</f>
        <v>133000</v>
      </c>
      <c r="F31" s="11">
        <f>G31+H31</f>
        <v>258070</v>
      </c>
      <c r="G31" s="11">
        <f>+G32</f>
        <v>136314</v>
      </c>
      <c r="H31" s="11">
        <f>+H32</f>
        <v>121756</v>
      </c>
      <c r="I31" s="11">
        <f>+I32</f>
        <v>121756</v>
      </c>
      <c r="J31" s="11">
        <f>+J32</f>
        <v>0</v>
      </c>
      <c r="K31" s="11">
        <f>F31-I31-J31</f>
        <v>136314</v>
      </c>
    </row>
    <row r="32" spans="1:11" s="6" customFormat="1" ht="33" x14ac:dyDescent="0.25">
      <c r="A32" s="10" t="s">
        <v>275</v>
      </c>
      <c r="B32" s="10" t="s">
        <v>221</v>
      </c>
      <c r="C32" s="10" t="s">
        <v>222</v>
      </c>
      <c r="D32" s="11">
        <f>D33+D34</f>
        <v>133000</v>
      </c>
      <c r="E32" s="11">
        <f>E33+E34</f>
        <v>133000</v>
      </c>
      <c r="F32" s="11">
        <f>G32+H32</f>
        <v>258070</v>
      </c>
      <c r="G32" s="11">
        <f>G33+G34</f>
        <v>136314</v>
      </c>
      <c r="H32" s="11">
        <f>H33+H34</f>
        <v>121756</v>
      </c>
      <c r="I32" s="11">
        <f>I33+I34</f>
        <v>121756</v>
      </c>
      <c r="J32" s="11">
        <f>J33+J34</f>
        <v>0</v>
      </c>
      <c r="K32" s="11">
        <f>F32-I32-J32</f>
        <v>136314</v>
      </c>
    </row>
    <row r="33" spans="1:12" s="6" customFormat="1" ht="22.5" x14ac:dyDescent="0.25">
      <c r="A33" s="10" t="s">
        <v>276</v>
      </c>
      <c r="B33" s="10" t="s">
        <v>224</v>
      </c>
      <c r="C33" s="10" t="s">
        <v>225</v>
      </c>
      <c r="D33" s="11">
        <v>0</v>
      </c>
      <c r="E33" s="11">
        <v>0</v>
      </c>
      <c r="F33" s="11">
        <f>G33+H33</f>
        <v>258070</v>
      </c>
      <c r="G33" s="11">
        <v>136314</v>
      </c>
      <c r="H33" s="11">
        <v>121756</v>
      </c>
      <c r="I33" s="11">
        <v>121756</v>
      </c>
      <c r="J33" s="11">
        <v>0</v>
      </c>
      <c r="K33" s="11">
        <f>F33-I33-J33</f>
        <v>136314</v>
      </c>
    </row>
    <row r="34" spans="1:12" s="6" customFormat="1" ht="22.5" x14ac:dyDescent="0.25">
      <c r="A34" s="10" t="s">
        <v>277</v>
      </c>
      <c r="B34" s="10" t="s">
        <v>227</v>
      </c>
      <c r="C34" s="10" t="s">
        <v>228</v>
      </c>
      <c r="D34" s="11">
        <v>133000</v>
      </c>
      <c r="E34" s="11">
        <v>133000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</row>
    <row r="36" spans="1:12" x14ac:dyDescent="0.25">
      <c r="A36" s="13" t="s">
        <v>229</v>
      </c>
      <c r="B36" s="13"/>
      <c r="C36" s="13"/>
      <c r="D36" s="13"/>
      <c r="E36" s="13" t="s">
        <v>231</v>
      </c>
      <c r="F36" s="13"/>
      <c r="G36" s="13"/>
      <c r="H36" s="13"/>
      <c r="I36" s="13" t="s">
        <v>232</v>
      </c>
      <c r="J36" s="13"/>
      <c r="K36" s="13"/>
      <c r="L36" s="13"/>
    </row>
    <row r="37" spans="1:12" x14ac:dyDescent="0.25">
      <c r="A37" s="3" t="s">
        <v>230</v>
      </c>
      <c r="B37" s="3"/>
      <c r="C37" s="3"/>
      <c r="D37" s="3"/>
      <c r="E37" s="3" t="s">
        <v>231</v>
      </c>
      <c r="F37" s="3"/>
      <c r="G37" s="3"/>
      <c r="H37" s="3"/>
      <c r="I37" s="3"/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2">
    <mergeCell ref="A36:D36"/>
    <mergeCell ref="A37:D37"/>
    <mergeCell ref="E36:H36"/>
    <mergeCell ref="E37:H37"/>
    <mergeCell ref="I36:L36"/>
    <mergeCell ref="I37:L3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2025-07-17T10:56:49Z</dcterms:created>
  <dcterms:modified xsi:type="dcterms:W3CDTF">2025-07-17T10:57:03Z</dcterms:modified>
</cp:coreProperties>
</file>