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3\"/>
    </mc:Choice>
  </mc:AlternateContent>
  <xr:revisionPtr revIDLastSave="0" documentId="8_{6FC3D49A-DB7C-4C07-AD23-3CFAAFE6748A}" xr6:coauthVersionLast="47" xr6:coauthVersionMax="47" xr10:uidLastSave="{00000000-0000-0000-0000-000000000000}"/>
  <bookViews>
    <workbookView xWindow="-120" yWindow="-120" windowWidth="29040" windowHeight="15720" activeTab="2" xr2:uid="{6B857BEF-B357-4D0F-953E-A6DB475E487C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F20" i="3"/>
  <c r="K20" i="3"/>
  <c r="D23" i="3"/>
  <c r="D22" i="3" s="1"/>
  <c r="D21" i="3" s="1"/>
  <c r="E23" i="3"/>
  <c r="E22" i="3" s="1"/>
  <c r="E21" i="3" s="1"/>
  <c r="I23" i="3"/>
  <c r="I22" i="3" s="1"/>
  <c r="I21" i="3" s="1"/>
  <c r="J23" i="3"/>
  <c r="J22" i="3" s="1"/>
  <c r="J21" i="3" s="1"/>
  <c r="F24" i="3"/>
  <c r="K24" i="3"/>
  <c r="F25" i="3"/>
  <c r="K25" i="3" s="1"/>
  <c r="F26" i="3"/>
  <c r="K26" i="3"/>
  <c r="D27" i="3"/>
  <c r="E27" i="3"/>
  <c r="G27" i="3"/>
  <c r="G23" i="3" s="1"/>
  <c r="H27" i="3"/>
  <c r="H23" i="3" s="1"/>
  <c r="H22" i="3" s="1"/>
  <c r="H21" i="3" s="1"/>
  <c r="I27" i="3"/>
  <c r="J27" i="3"/>
  <c r="F28" i="3"/>
  <c r="K28" i="3"/>
  <c r="F29" i="3"/>
  <c r="K29" i="3"/>
  <c r="D30" i="3"/>
  <c r="E30" i="3"/>
  <c r="G30" i="3"/>
  <c r="F30" i="3" s="1"/>
  <c r="K30" i="3" s="1"/>
  <c r="H30" i="3"/>
  <c r="I30" i="3"/>
  <c r="J30" i="3"/>
  <c r="F31" i="3"/>
  <c r="K31" i="3" s="1"/>
  <c r="E32" i="3"/>
  <c r="D33" i="3"/>
  <c r="D32" i="3" s="1"/>
  <c r="E33" i="3"/>
  <c r="G33" i="3"/>
  <c r="G32" i="3" s="1"/>
  <c r="H33" i="3"/>
  <c r="H32" i="3" s="1"/>
  <c r="I33" i="3"/>
  <c r="I32" i="3" s="1"/>
  <c r="J33" i="3"/>
  <c r="J32" i="3" s="1"/>
  <c r="F34" i="3"/>
  <c r="K3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 s="1"/>
  <c r="F31" i="2"/>
  <c r="K31" i="2"/>
  <c r="D33" i="2"/>
  <c r="E33" i="2"/>
  <c r="G33" i="2"/>
  <c r="G32" i="2" s="1"/>
  <c r="H33" i="2"/>
  <c r="H32" i="2" s="1"/>
  <c r="I33" i="2"/>
  <c r="I32" i="2" s="1"/>
  <c r="J33" i="2"/>
  <c r="J32" i="2" s="1"/>
  <c r="F34" i="2"/>
  <c r="K34" i="2"/>
  <c r="F35" i="2"/>
  <c r="K35" i="2"/>
  <c r="F36" i="2"/>
  <c r="K36" i="2" s="1"/>
  <c r="G37" i="2"/>
  <c r="F37" i="2" s="1"/>
  <c r="K37" i="2" s="1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I44" i="2"/>
  <c r="I43" i="2" s="1"/>
  <c r="D45" i="2"/>
  <c r="D44" i="2" s="1"/>
  <c r="D43" i="2" s="1"/>
  <c r="E45" i="2"/>
  <c r="E44" i="2" s="1"/>
  <c r="E43" i="2" s="1"/>
  <c r="E42" i="2" s="1"/>
  <c r="G45" i="2"/>
  <c r="F45" i="2" s="1"/>
  <c r="K45" i="2" s="1"/>
  <c r="H45" i="2"/>
  <c r="H44" i="2" s="1"/>
  <c r="H43" i="2" s="1"/>
  <c r="I45" i="2"/>
  <c r="J45" i="2"/>
  <c r="J44" i="2" s="1"/>
  <c r="J43" i="2" s="1"/>
  <c r="J42" i="2" s="1"/>
  <c r="F46" i="2"/>
  <c r="K46" i="2" s="1"/>
  <c r="I48" i="2"/>
  <c r="I47" i="2" s="1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J49" i="2"/>
  <c r="J48" i="2" s="1"/>
  <c r="J47" i="2" s="1"/>
  <c r="F50" i="2"/>
  <c r="K50" i="2" s="1"/>
  <c r="D51" i="2"/>
  <c r="E51" i="2"/>
  <c r="G51" i="2"/>
  <c r="F51" i="2" s="1"/>
  <c r="K51" i="2" s="1"/>
  <c r="H51" i="2"/>
  <c r="I51" i="2"/>
  <c r="J51" i="2"/>
  <c r="F52" i="2"/>
  <c r="K52" i="2"/>
  <c r="F53" i="2"/>
  <c r="K53" i="2"/>
  <c r="D54" i="2"/>
  <c r="E54" i="2"/>
  <c r="G54" i="2"/>
  <c r="F54" i="2" s="1"/>
  <c r="K54" i="2" s="1"/>
  <c r="H54" i="2"/>
  <c r="I54" i="2"/>
  <c r="J54" i="2"/>
  <c r="F55" i="2"/>
  <c r="K55" i="2" s="1"/>
  <c r="D58" i="2"/>
  <c r="D57" i="2" s="1"/>
  <c r="D56" i="2" s="1"/>
  <c r="E58" i="2"/>
  <c r="E57" i="2" s="1"/>
  <c r="E56" i="2" s="1"/>
  <c r="G58" i="2"/>
  <c r="G57" i="2" s="1"/>
  <c r="H58" i="2"/>
  <c r="H57" i="2" s="1"/>
  <c r="H56" i="2" s="1"/>
  <c r="I58" i="2"/>
  <c r="I57" i="2" s="1"/>
  <c r="I56" i="2" s="1"/>
  <c r="J58" i="2"/>
  <c r="J57" i="2" s="1"/>
  <c r="J56" i="2" s="1"/>
  <c r="F59" i="2"/>
  <c r="K59" i="2" s="1"/>
  <c r="F60" i="2"/>
  <c r="K60" i="2"/>
  <c r="D61" i="2"/>
  <c r="E61" i="2"/>
  <c r="G61" i="2"/>
  <c r="H61" i="2"/>
  <c r="F61" i="2" s="1"/>
  <c r="K61" i="2" s="1"/>
  <c r="I61" i="2"/>
  <c r="J61" i="2"/>
  <c r="F62" i="2"/>
  <c r="K62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 s="1"/>
  <c r="F32" i="1"/>
  <c r="K32" i="1"/>
  <c r="D34" i="1"/>
  <c r="E34" i="1"/>
  <c r="G34" i="1"/>
  <c r="H34" i="1"/>
  <c r="I34" i="1"/>
  <c r="I33" i="1" s="1"/>
  <c r="J34" i="1"/>
  <c r="J33" i="1" s="1"/>
  <c r="F35" i="1"/>
  <c r="K35" i="1"/>
  <c r="F36" i="1"/>
  <c r="K36" i="1"/>
  <c r="F37" i="1"/>
  <c r="K37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6" i="1"/>
  <c r="D45" i="1" s="1"/>
  <c r="D44" i="1" s="1"/>
  <c r="E46" i="1"/>
  <c r="E45" i="1" s="1"/>
  <c r="E44" i="1" s="1"/>
  <c r="E43" i="1" s="1"/>
  <c r="G46" i="1"/>
  <c r="F46" i="1" s="1"/>
  <c r="K46" i="1" s="1"/>
  <c r="H46" i="1"/>
  <c r="H45" i="1" s="1"/>
  <c r="H44" i="1" s="1"/>
  <c r="H43" i="1" s="1"/>
  <c r="I46" i="1"/>
  <c r="I45" i="1" s="1"/>
  <c r="I44" i="1" s="1"/>
  <c r="I43" i="1" s="1"/>
  <c r="J46" i="1"/>
  <c r="J45" i="1" s="1"/>
  <c r="J44" i="1" s="1"/>
  <c r="J43" i="1" s="1"/>
  <c r="F47" i="1"/>
  <c r="K47" i="1" s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2" i="1"/>
  <c r="E52" i="1"/>
  <c r="G52" i="1"/>
  <c r="F52" i="1" s="1"/>
  <c r="K52" i="1" s="1"/>
  <c r="H52" i="1"/>
  <c r="I52" i="1"/>
  <c r="J52" i="1"/>
  <c r="F53" i="1"/>
  <c r="K53" i="1"/>
  <c r="F54" i="1"/>
  <c r="K54" i="1"/>
  <c r="F55" i="1"/>
  <c r="K55" i="1" s="1"/>
  <c r="F56" i="1"/>
  <c r="K56" i="1"/>
  <c r="D58" i="1"/>
  <c r="D57" i="1" s="1"/>
  <c r="E58" i="1"/>
  <c r="E57" i="1" s="1"/>
  <c r="G58" i="1"/>
  <c r="G57" i="1" s="1"/>
  <c r="H58" i="1"/>
  <c r="H57" i="1" s="1"/>
  <c r="I58" i="1"/>
  <c r="I57" i="1" s="1"/>
  <c r="J58" i="1"/>
  <c r="J57" i="1" s="1"/>
  <c r="F59" i="1"/>
  <c r="K59" i="1"/>
  <c r="F60" i="1"/>
  <c r="K60" i="1"/>
  <c r="D63" i="1"/>
  <c r="D62" i="1" s="1"/>
  <c r="D61" i="1" s="1"/>
  <c r="J63" i="1"/>
  <c r="J62" i="1" s="1"/>
  <c r="J61" i="1" s="1"/>
  <c r="F64" i="1"/>
  <c r="K64" i="1" s="1"/>
  <c r="F65" i="1"/>
  <c r="K65" i="1"/>
  <c r="F66" i="1"/>
  <c r="K66" i="1"/>
  <c r="F67" i="1"/>
  <c r="K67" i="1"/>
  <c r="F68" i="1"/>
  <c r="K68" i="1" s="1"/>
  <c r="D69" i="1"/>
  <c r="E69" i="1"/>
  <c r="E63" i="1" s="1"/>
  <c r="E62" i="1" s="1"/>
  <c r="E61" i="1" s="1"/>
  <c r="G69" i="1"/>
  <c r="G63" i="1" s="1"/>
  <c r="H69" i="1"/>
  <c r="H63" i="1" s="1"/>
  <c r="H62" i="1" s="1"/>
  <c r="H61" i="1" s="1"/>
  <c r="I69" i="1"/>
  <c r="I63" i="1" s="1"/>
  <c r="I62" i="1" s="1"/>
  <c r="I61" i="1" s="1"/>
  <c r="J69" i="1"/>
  <c r="F70" i="1"/>
  <c r="K70" i="1"/>
  <c r="F71" i="1"/>
  <c r="K71" i="1"/>
  <c r="D72" i="1"/>
  <c r="E72" i="1"/>
  <c r="F72" i="1"/>
  <c r="G72" i="1"/>
  <c r="H72" i="1"/>
  <c r="I72" i="1"/>
  <c r="J72" i="1"/>
  <c r="K72" i="1"/>
  <c r="F73" i="1"/>
  <c r="K73" i="1"/>
  <c r="F74" i="1"/>
  <c r="K74" i="1" s="1"/>
  <c r="D76" i="1"/>
  <c r="D75" i="1" s="1"/>
  <c r="E76" i="1"/>
  <c r="E75" i="1" s="1"/>
  <c r="G76" i="1"/>
  <c r="F76" i="1" s="1"/>
  <c r="K76" i="1" s="1"/>
  <c r="H76" i="1"/>
  <c r="H75" i="1" s="1"/>
  <c r="I76" i="1"/>
  <c r="I75" i="1" s="1"/>
  <c r="J76" i="1"/>
  <c r="J75" i="1" s="1"/>
  <c r="F77" i="1"/>
  <c r="K77" i="1"/>
  <c r="F23" i="3" l="1"/>
  <c r="K23" i="3" s="1"/>
  <c r="G22" i="3"/>
  <c r="I11" i="3"/>
  <c r="H11" i="3"/>
  <c r="F32" i="3"/>
  <c r="K32" i="3" s="1"/>
  <c r="E11" i="3"/>
  <c r="D11" i="3"/>
  <c r="G17" i="3"/>
  <c r="F17" i="3" s="1"/>
  <c r="K17" i="3" s="1"/>
  <c r="F33" i="3"/>
  <c r="K33" i="3" s="1"/>
  <c r="F27" i="3"/>
  <c r="K27" i="3" s="1"/>
  <c r="G14" i="3"/>
  <c r="F57" i="2"/>
  <c r="K57" i="2" s="1"/>
  <c r="G56" i="2"/>
  <c r="F56" i="2" s="1"/>
  <c r="K56" i="2" s="1"/>
  <c r="I13" i="2"/>
  <c r="I12" i="2" s="1"/>
  <c r="I11" i="2" s="1"/>
  <c r="J13" i="2"/>
  <c r="J12" i="2" s="1"/>
  <c r="J11" i="2" s="1"/>
  <c r="F32" i="2"/>
  <c r="K32" i="2" s="1"/>
  <c r="H13" i="2"/>
  <c r="H12" i="2" s="1"/>
  <c r="H11" i="2" s="1"/>
  <c r="D42" i="2"/>
  <c r="E32" i="2"/>
  <c r="E13" i="2" s="1"/>
  <c r="E12" i="2" s="1"/>
  <c r="E11" i="2" s="1"/>
  <c r="I42" i="2"/>
  <c r="D32" i="2"/>
  <c r="H42" i="2"/>
  <c r="D13" i="2"/>
  <c r="G48" i="2"/>
  <c r="F33" i="2"/>
  <c r="K33" i="2" s="1"/>
  <c r="G44" i="2"/>
  <c r="G23" i="2"/>
  <c r="G15" i="2"/>
  <c r="F58" i="2"/>
  <c r="K58" i="2" s="1"/>
  <c r="F57" i="1"/>
  <c r="K57" i="1" s="1"/>
  <c r="J14" i="1"/>
  <c r="J13" i="1" s="1"/>
  <c r="H33" i="1"/>
  <c r="I14" i="1"/>
  <c r="I13" i="1" s="1"/>
  <c r="H14" i="1"/>
  <c r="H13" i="1" s="1"/>
  <c r="G33" i="1"/>
  <c r="F33" i="1" s="1"/>
  <c r="K33" i="1" s="1"/>
  <c r="F63" i="1"/>
  <c r="K63" i="1" s="1"/>
  <c r="G62" i="1"/>
  <c r="E33" i="1"/>
  <c r="D33" i="1"/>
  <c r="E14" i="1"/>
  <c r="E13" i="1" s="1"/>
  <c r="D43" i="1"/>
  <c r="D14" i="1"/>
  <c r="D13" i="1" s="1"/>
  <c r="F58" i="1"/>
  <c r="K58" i="1" s="1"/>
  <c r="F34" i="1"/>
  <c r="K34" i="1" s="1"/>
  <c r="G49" i="1"/>
  <c r="G38" i="1"/>
  <c r="F38" i="1" s="1"/>
  <c r="K38" i="1" s="1"/>
  <c r="G75" i="1"/>
  <c r="F75" i="1" s="1"/>
  <c r="K75" i="1" s="1"/>
  <c r="G45" i="1"/>
  <c r="G24" i="1"/>
  <c r="G16" i="1"/>
  <c r="F69" i="1"/>
  <c r="K69" i="1" s="1"/>
  <c r="F14" i="3" l="1"/>
  <c r="K14" i="3" s="1"/>
  <c r="G13" i="3"/>
  <c r="F22" i="3"/>
  <c r="K22" i="3" s="1"/>
  <c r="G21" i="3"/>
  <c r="F21" i="3" s="1"/>
  <c r="K21" i="3" s="1"/>
  <c r="D12" i="2"/>
  <c r="D11" i="2" s="1"/>
  <c r="F44" i="2"/>
  <c r="K44" i="2" s="1"/>
  <c r="G43" i="2"/>
  <c r="F48" i="2"/>
  <c r="K48" i="2" s="1"/>
  <c r="G47" i="2"/>
  <c r="F47" i="2" s="1"/>
  <c r="K47" i="2" s="1"/>
  <c r="F15" i="2"/>
  <c r="K15" i="2" s="1"/>
  <c r="G14" i="2"/>
  <c r="F23" i="2"/>
  <c r="K23" i="2" s="1"/>
  <c r="G22" i="2"/>
  <c r="F22" i="2" s="1"/>
  <c r="K22" i="2" s="1"/>
  <c r="F49" i="1"/>
  <c r="K49" i="1" s="1"/>
  <c r="G48" i="1"/>
  <c r="F48" i="1" s="1"/>
  <c r="K48" i="1" s="1"/>
  <c r="G61" i="1"/>
  <c r="F61" i="1" s="1"/>
  <c r="K61" i="1" s="1"/>
  <c r="F62" i="1"/>
  <c r="K62" i="1" s="1"/>
  <c r="I11" i="1"/>
  <c r="I12" i="1"/>
  <c r="D11" i="1"/>
  <c r="D12" i="1"/>
  <c r="F24" i="1"/>
  <c r="K24" i="1" s="1"/>
  <c r="G23" i="1"/>
  <c r="F23" i="1" s="1"/>
  <c r="K23" i="1" s="1"/>
  <c r="F45" i="1"/>
  <c r="K45" i="1" s="1"/>
  <c r="G44" i="1"/>
  <c r="J11" i="1"/>
  <c r="J12" i="1"/>
  <c r="F16" i="1"/>
  <c r="K16" i="1" s="1"/>
  <c r="G15" i="1"/>
  <c r="H11" i="1"/>
  <c r="H12" i="1"/>
  <c r="E11" i="1"/>
  <c r="E12" i="1"/>
  <c r="F13" i="3" l="1"/>
  <c r="K13" i="3" s="1"/>
  <c r="G12" i="3"/>
  <c r="F43" i="2"/>
  <c r="K43" i="2" s="1"/>
  <c r="G42" i="2"/>
  <c r="F42" i="2" s="1"/>
  <c r="K42" i="2" s="1"/>
  <c r="F14" i="2"/>
  <c r="K14" i="2" s="1"/>
  <c r="G13" i="2"/>
  <c r="F15" i="1"/>
  <c r="K15" i="1" s="1"/>
  <c r="G14" i="1"/>
  <c r="G43" i="1"/>
  <c r="F43" i="1" s="1"/>
  <c r="K43" i="1" s="1"/>
  <c r="F44" i="1"/>
  <c r="K44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<sst xmlns="http://schemas.openxmlformats.org/spreadsheetml/2006/main" count="501" uniqueCount="267">
  <si>
    <t>CENTRALIZAT</t>
  </si>
  <si>
    <t xml:space="preserve"> Anexa 12</t>
  </si>
  <si>
    <t>Cont de executie - Venituri - Bugetul local</t>
  </si>
  <si>
    <t>Trimestrul: 3,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</si>
  <si>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</si>
  <si>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</si>
  <si>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</si>
  <si>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</si>
  <si>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</si>
  <si>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</si>
  <si>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</si>
  <si>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</si>
  <si>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</si>
  <si>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</si>
  <si>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</si>
  <si>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</si>
  <si>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</si>
  <si>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</si>
  <si>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</si>
  <si>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</si>
  <si>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</si>
  <si>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</si>
  <si>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</si>
  <si>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</si>
  <si>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</si>
  <si>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</si>
  <si>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</si>
  <si>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</si>
  <si>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</si>
  <si>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</si>
  <si>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</si>
  <si>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</si>
  <si>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</si>
  <si>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</si>
  <si>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</si>
  <si>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</si>
  <si>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</si>
  <si>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</si>
  <si>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</si>
  <si>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</si>
  <si>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</si>
  <si>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</si>
  <si>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</si>
  <si>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</si>
  <si>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</si>
  <si>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</si>
  <si>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</si>
  <si>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</si>
  <si>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</si>
  <si>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</si>
  <si>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</si>
  <si>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</si>
  <si>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</si>
  <si>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</si>
  <si>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</si>
  <si>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</si>
  <si>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</si>
  <si>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</si>
  <si>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</si>
  <si>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</si>
  <si>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</si>
  <si>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</si>
  <si>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</si>
  <si>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</si>
  <si>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</si>
  <si>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</si>
  <si>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</si>
  <si>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</si>
  <si>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</si>
  <si>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</si>
  <si>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</si>
  <si>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</si>
  <si>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</si>
  <si>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</si>
  <si>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</si>
  <si>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</si>
  <si>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</si>
  <si>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</si>
  <si>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</si>
  <si>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</si>
  <si>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</si>
  <si>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</si>
  <si>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32</t>
  </si>
  <si>
    <t xml:space="preserve">Alte impozite si taxe  pe proprietate </t>
  </si>
  <si>
    <t>07.02.50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</si>
  <si>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</si>
  <si>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</si>
  <si>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</si>
  <si>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</si>
  <si>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</si>
  <si>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</si>
  <si>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</si>
  <si>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</si>
  <si>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</si>
  <si>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</si>
  <si>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</si>
  <si>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</si>
  <si>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</si>
  <si>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</si>
  <si>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</si>
  <si>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</si>
  <si>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</si>
  <si>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</si>
  <si>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</si>
  <si>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</si>
  <si>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</si>
  <si>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</si>
  <si>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</si>
  <si>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</si>
  <si>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</si>
  <si>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</si>
  <si>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</si>
  <si>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</si>
  <si>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</si>
  <si>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</si>
  <si>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</si>
  <si>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</si>
  <si>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</si>
  <si>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</si>
  <si>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</si>
  <si>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</si>
  <si>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</si>
  <si>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</si>
  <si>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</si>
  <si>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</si>
  <si>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</si>
  <si>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</si>
  <si>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</si>
  <si>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</si>
  <si>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</si>
  <si>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</si>
  <si>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</si>
  <si>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</si>
  <si>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</si>
  <si>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</si>
  <si>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</si>
  <si>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</si>
  <si>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</si>
  <si>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</si>
  <si>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</si>
  <si>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</si>
  <si>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</si>
  <si>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</si>
  <si>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</si>
  <si>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</si>
  <si>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</si>
  <si>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</si>
  <si>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</si>
  <si>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</si>
  <si>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</si>
  <si>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</si>
  <si>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</si>
  <si>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</si>
  <si>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</si>
  <si>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</si>
  <si>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</si>
  <si>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</si>
  <si>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</si>
  <si>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</si>
  <si>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</si>
  <si>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</si>
  <si>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</si>
  <si>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</si>
  <si>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</si>
  <si>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</si>
  <si>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</si>
  <si>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132</t>
  </si>
  <si>
    <t>Sume primite in cadrul mecanismului decontarii cererilor de plata</t>
  </si>
  <si>
    <t>40.02.16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</si>
  <si>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</si>
  <si>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</si>
  <si>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</si>
  <si>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</si>
  <si>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</si>
  <si>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</si>
  <si>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</si>
  <si>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</si>
  <si>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</si>
  <si>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</si>
  <si>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</si>
  <si>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</si>
  <si>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</si>
  <si>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</si>
  <si>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</si>
  <si>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</si>
  <si>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</si>
  <si>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</si>
  <si>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</si>
  <si>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</si>
  <si>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</si>
  <si>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</si>
  <si>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</si>
  <si>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</si>
  <si>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</si>
  <si>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</si>
  <si>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</si>
  <si>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</si>
  <si>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</si>
  <si>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</si>
  <si>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</si>
  <si>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</si>
  <si>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</si>
  <si>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240</t>
  </si>
  <si>
    <t>Subventii de la alte administratii (cod. 43.02.01+43.02.04+43.02.07+43.02.08+43.02.20+43.02.21)</t>
  </si>
  <si>
    <t>43.02</t>
  </si>
  <si>
    <t>244</t>
  </si>
  <si>
    <t>Subventii primite  de la bugetele consiliilor locale si judetene pentru ajutoare  în situatii de extrema dificultate</t>
  </si>
  <si>
    <t>43.02.08</t>
  </si>
  <si>
    <t>250</t>
  </si>
  <si>
    <t>Sume alocate din bugetul AFIR, pentru sustinerea proiectelor din PNDR 2014-2020</t>
  </si>
  <si>
    <t>43.02.31</t>
  </si>
  <si>
    <t>362</t>
  </si>
  <si>
    <t>Sume primite de la UE/alti donatori in contul platilor efectuate si prefinantari aferente cadrului financiar 2014-2020</t>
  </si>
  <si>
    <t>48.02</t>
  </si>
  <si>
    <t>375</t>
  </si>
  <si>
    <t xml:space="preserve">Fondul European Agricol de Dezvoltare Rurala  (FEADR)  (cod 48.02.04.01+48.02.04.02+48.02.04.03) </t>
  </si>
  <si>
    <t>48.02.04</t>
  </si>
  <si>
    <t>376</t>
  </si>
  <si>
    <t xml:space="preserve">  Sume primite în contul plăţilor efectuate în anul curent</t>
  </si>
  <si>
    <t>48.02.04.01</t>
  </si>
  <si>
    <t>PRIMAR</t>
  </si>
  <si>
    <t>MILER AURELIAN</t>
  </si>
  <si>
    <t>,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</si>
  <si>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</si>
  <si>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</si>
  <si>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</si>
  <si>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</si>
  <si>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</si>
  <si>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</si>
  <si>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31</t>
  </si>
  <si>
    <t>35</t>
  </si>
  <si>
    <t>37</t>
  </si>
  <si>
    <t>46</t>
  </si>
  <si>
    <t>47</t>
  </si>
  <si>
    <t>55</t>
  </si>
  <si>
    <t>56</t>
  </si>
  <si>
    <t>60</t>
  </si>
  <si>
    <t>64</t>
  </si>
  <si>
    <t>71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</si>
  <si>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</si>
  <si>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</si>
  <si>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</si>
  <si>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</si>
  <si>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</si>
  <si>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</si>
  <si>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</si>
  <si>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</si>
  <si>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</si>
  <si>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</si>
  <si>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</si>
  <si>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</si>
  <si>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</si>
  <si>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149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</si>
  <si>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</si>
  <si>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</si>
  <si>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</si>
  <si>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</si>
  <si>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</si>
  <si>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</si>
  <si>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54</t>
  </si>
  <si>
    <t>83</t>
  </si>
  <si>
    <t>91</t>
  </si>
  <si>
    <t>92</t>
  </si>
  <si>
    <t>94</t>
  </si>
  <si>
    <t>111</t>
  </si>
  <si>
    <t>234</t>
  </si>
  <si>
    <t>235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</si>
</sst>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91FC8-187A-43A7-A371-C80A69F87D41}">
  <dimension ref="A1:T15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D13+D57+D61+D75</f>
        <v>41818200</v>
      </c>
      <c r="E11" s="11">
        <f>E13+E57+E61+E75</f>
        <v>39433200</v>
      </c>
      <c r="F11" s="11">
        <f>G11+H11</f>
        <v>21582319</v>
      </c>
      <c r="G11" s="11">
        <f>G13+G57+G61+G75</f>
        <v>1478518</v>
      </c>
      <c r="H11" s="11">
        <f>H13+H57+H61+H75</f>
        <v>20103801</v>
      </c>
      <c r="I11" s="11">
        <f>I13+I57+I61+I75</f>
        <v>19049813</v>
      </c>
      <c r="J11" s="11">
        <f>J13+J57+J61+J75</f>
        <v>0</v>
      </c>
      <c r="K11" s="11">
        <f>F11-I11-J11</f>
        <v>2532506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3110000</v>
      </c>
      <c r="E12" s="11">
        <f>E13-E34</f>
        <v>2544000</v>
      </c>
      <c r="F12" s="11">
        <f>G12+H12</f>
        <v>4131974</v>
      </c>
      <c r="G12" s="11">
        <f>G13-G34</f>
        <v>1478518</v>
      </c>
      <c r="H12" s="11">
        <f>H13-H34</f>
        <v>2653456</v>
      </c>
      <c r="I12" s="11">
        <f>I13-I34</f>
        <v>1599468</v>
      </c>
      <c r="J12" s="11">
        <f>J13-J34</f>
        <v>0</v>
      </c>
      <c r="K12" s="11">
        <f>F12-I12-J12</f>
        <v>2532506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D14+D43</f>
        <v>10326000</v>
      </c>
      <c r="E13" s="11">
        <f>E14+E43</f>
        <v>8025000</v>
      </c>
      <c r="F13" s="11">
        <f>G13+H13</f>
        <v>8898974</v>
      </c>
      <c r="G13" s="11">
        <f>G14+G43</f>
        <v>1478518</v>
      </c>
      <c r="H13" s="11">
        <f>H14+H43</f>
        <v>7420456</v>
      </c>
      <c r="I13" s="11">
        <f>I14+I43</f>
        <v>6366468</v>
      </c>
      <c r="J13" s="11">
        <f>J14+J43</f>
        <v>0</v>
      </c>
      <c r="K13" s="11">
        <f>F13-I13-J13</f>
        <v>2532506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</f>
        <v>9814000</v>
      </c>
      <c r="E14" s="11">
        <f>E15+E23+E33</f>
        <v>7576000</v>
      </c>
      <c r="F14" s="11">
        <f>G14+H14</f>
        <v>7534033</v>
      </c>
      <c r="G14" s="11">
        <f>G15+G23+G33</f>
        <v>681154</v>
      </c>
      <c r="H14" s="11">
        <f>H15+H23+H33</f>
        <v>6852879</v>
      </c>
      <c r="I14" s="11">
        <f>I15+I23+I33</f>
        <v>6170190</v>
      </c>
      <c r="J14" s="11">
        <f>J15+J23+J33</f>
        <v>0</v>
      </c>
      <c r="K14" s="11">
        <f>F14-I14-J14</f>
        <v>1363843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1450000</v>
      </c>
      <c r="E15" s="11">
        <f>+E16</f>
        <v>1089000</v>
      </c>
      <c r="F15" s="11">
        <f>G15+H15</f>
        <v>1042303</v>
      </c>
      <c r="G15" s="11">
        <f>+G16</f>
        <v>0</v>
      </c>
      <c r="H15" s="11">
        <f>+H16</f>
        <v>1042303</v>
      </c>
      <c r="I15" s="11">
        <f>+I16</f>
        <v>1042303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1450000</v>
      </c>
      <c r="E16" s="11">
        <f>E17+E19</f>
        <v>1089000</v>
      </c>
      <c r="F16" s="11">
        <f>G16+H16</f>
        <v>1042303</v>
      </c>
      <c r="G16" s="11">
        <f>G17+G19</f>
        <v>0</v>
      </c>
      <c r="H16" s="11">
        <f>H17+H19</f>
        <v>1042303</v>
      </c>
      <c r="I16" s="11">
        <f>I17+I19</f>
        <v>1042303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40604</v>
      </c>
      <c r="G17" s="11">
        <f>+G18</f>
        <v>0</v>
      </c>
      <c r="H17" s="11">
        <f>+H18</f>
        <v>40604</v>
      </c>
      <c r="I17" s="11">
        <f>+I18</f>
        <v>40604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40604</v>
      </c>
      <c r="G18" s="11">
        <v>0</v>
      </c>
      <c r="H18" s="11">
        <v>40604</v>
      </c>
      <c r="I18" s="11">
        <v>40604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1450000</v>
      </c>
      <c r="E19" s="11">
        <f>E20+E21+E22</f>
        <v>1089000</v>
      </c>
      <c r="F19" s="11">
        <f>G19+H19</f>
        <v>1001699</v>
      </c>
      <c r="G19" s="11">
        <f>G20+G21+G22</f>
        <v>0</v>
      </c>
      <c r="H19" s="11">
        <f>H20+H21+H22</f>
        <v>1001699</v>
      </c>
      <c r="I19" s="11">
        <f>I20+I21+I22</f>
        <v>1001699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620000</v>
      </c>
      <c r="E20" s="11">
        <v>465000</v>
      </c>
      <c r="F20" s="11">
        <f>G20+H20</f>
        <v>330508</v>
      </c>
      <c r="G20" s="11">
        <v>0</v>
      </c>
      <c r="H20" s="11">
        <v>330508</v>
      </c>
      <c r="I20" s="11">
        <v>330508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255000</v>
      </c>
      <c r="E21" s="11">
        <v>192000</v>
      </c>
      <c r="F21" s="11">
        <f>G21+H21</f>
        <v>225976</v>
      </c>
      <c r="G21" s="11">
        <v>0</v>
      </c>
      <c r="H21" s="11">
        <v>225976</v>
      </c>
      <c r="I21" s="11">
        <v>225976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575000</v>
      </c>
      <c r="E22" s="11">
        <v>432000</v>
      </c>
      <c r="F22" s="11">
        <f>G22+H22</f>
        <v>445215</v>
      </c>
      <c r="G22" s="11">
        <v>0</v>
      </c>
      <c r="H22" s="11">
        <v>445215</v>
      </c>
      <c r="I22" s="11">
        <v>445215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922000</v>
      </c>
      <c r="E23" s="11">
        <f>E24</f>
        <v>801000</v>
      </c>
      <c r="F23" s="11">
        <f>G23+H23</f>
        <v>1371411</v>
      </c>
      <c r="G23" s="11">
        <f>G24</f>
        <v>518310</v>
      </c>
      <c r="H23" s="11">
        <f>H24</f>
        <v>853101</v>
      </c>
      <c r="I23" s="11">
        <f>I24</f>
        <v>321488</v>
      </c>
      <c r="J23" s="11">
        <f>J24</f>
        <v>0</v>
      </c>
      <c r="K23" s="11">
        <f>F23-I23-J23</f>
        <v>1049923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922000</v>
      </c>
      <c r="E24" s="11">
        <f>E25+E28+E32</f>
        <v>801000</v>
      </c>
      <c r="F24" s="11">
        <f>G24+H24</f>
        <v>1371411</v>
      </c>
      <c r="G24" s="11">
        <f>G25+G28+G32</f>
        <v>518310</v>
      </c>
      <c r="H24" s="11">
        <f>H25+H28+H32</f>
        <v>853101</v>
      </c>
      <c r="I24" s="11">
        <f>I25+I28+I32</f>
        <v>321488</v>
      </c>
      <c r="J24" s="11">
        <f>J25+J28+J32</f>
        <v>0</v>
      </c>
      <c r="K24" s="11">
        <f>F24-I24-J24</f>
        <v>1049923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520000</v>
      </c>
      <c r="E25" s="11">
        <f>E26+E27</f>
        <v>470000</v>
      </c>
      <c r="F25" s="11">
        <f>G25+H25</f>
        <v>546678</v>
      </c>
      <c r="G25" s="11">
        <f>G26+G27</f>
        <v>53475</v>
      </c>
      <c r="H25" s="11">
        <f>H26+H27</f>
        <v>493203</v>
      </c>
      <c r="I25" s="11">
        <f>I26+I27</f>
        <v>86897</v>
      </c>
      <c r="J25" s="11">
        <f>J26+J27</f>
        <v>0</v>
      </c>
      <c r="K25" s="11">
        <f>F25-I25-J25</f>
        <v>459781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80000</v>
      </c>
      <c r="E26" s="11">
        <v>70000</v>
      </c>
      <c r="F26" s="11">
        <f>G26+H26</f>
        <v>109331</v>
      </c>
      <c r="G26" s="11">
        <v>53079</v>
      </c>
      <c r="H26" s="11">
        <v>56252</v>
      </c>
      <c r="I26" s="11">
        <v>30814</v>
      </c>
      <c r="J26" s="11">
        <v>0</v>
      </c>
      <c r="K26" s="11">
        <f>F26-I26-J26</f>
        <v>78517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440000</v>
      </c>
      <c r="E27" s="11">
        <v>400000</v>
      </c>
      <c r="F27" s="11">
        <f>G27+H27</f>
        <v>437347</v>
      </c>
      <c r="G27" s="11">
        <v>396</v>
      </c>
      <c r="H27" s="11">
        <v>436951</v>
      </c>
      <c r="I27" s="11">
        <v>56083</v>
      </c>
      <c r="J27" s="11">
        <v>0</v>
      </c>
      <c r="K27" s="11">
        <f>F27-I27-J27</f>
        <v>381264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392000</v>
      </c>
      <c r="E28" s="11">
        <f>E29+E30+E31</f>
        <v>322000</v>
      </c>
      <c r="F28" s="11">
        <f>G28+H28</f>
        <v>797391</v>
      </c>
      <c r="G28" s="11">
        <f>G29+G30+G31</f>
        <v>453233</v>
      </c>
      <c r="H28" s="11">
        <f>H29+H30+H31</f>
        <v>344158</v>
      </c>
      <c r="I28" s="11">
        <f>I29+I30+I31</f>
        <v>221912</v>
      </c>
      <c r="J28" s="11">
        <f>J29+J30+J31</f>
        <v>0</v>
      </c>
      <c r="K28" s="11">
        <f>F28-I28-J28</f>
        <v>575479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90000</v>
      </c>
      <c r="E29" s="11">
        <v>70000</v>
      </c>
      <c r="F29" s="11">
        <f>G29+H29</f>
        <v>174745</v>
      </c>
      <c r="G29" s="11">
        <v>102037</v>
      </c>
      <c r="H29" s="11">
        <v>72708</v>
      </c>
      <c r="I29" s="11">
        <v>45598</v>
      </c>
      <c r="J29" s="11">
        <v>0</v>
      </c>
      <c r="K29" s="11">
        <f>F29-I29-J29</f>
        <v>129147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2000</v>
      </c>
      <c r="E30" s="11">
        <v>2000</v>
      </c>
      <c r="F30" s="11">
        <f>G30+H30</f>
        <v>11411</v>
      </c>
      <c r="G30" s="11">
        <v>113</v>
      </c>
      <c r="H30" s="11">
        <v>11298</v>
      </c>
      <c r="I30" s="11">
        <v>11193</v>
      </c>
      <c r="J30" s="11">
        <v>0</v>
      </c>
      <c r="K30" s="11">
        <f>F30-I30-J30</f>
        <v>218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300000</v>
      </c>
      <c r="E31" s="11">
        <v>250000</v>
      </c>
      <c r="F31" s="11">
        <f>G31+H31</f>
        <v>611235</v>
      </c>
      <c r="G31" s="11">
        <v>351083</v>
      </c>
      <c r="H31" s="11">
        <v>260152</v>
      </c>
      <c r="I31" s="11">
        <v>165121</v>
      </c>
      <c r="J31" s="11">
        <v>0</v>
      </c>
      <c r="K31" s="11">
        <f>F31-I31-J31</f>
        <v>446114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10000</v>
      </c>
      <c r="E32" s="11">
        <v>9000</v>
      </c>
      <c r="F32" s="11">
        <f>G32+H32</f>
        <v>27342</v>
      </c>
      <c r="G32" s="11">
        <v>11602</v>
      </c>
      <c r="H32" s="11">
        <v>15740</v>
      </c>
      <c r="I32" s="11">
        <v>12679</v>
      </c>
      <c r="J32" s="11">
        <v>0</v>
      </c>
      <c r="K32" s="11">
        <f>F32-I32-J32</f>
        <v>14663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7442000</v>
      </c>
      <c r="E33" s="11">
        <f>E34+E38</f>
        <v>5686000</v>
      </c>
      <c r="F33" s="11">
        <f>G33+H33</f>
        <v>5120319</v>
      </c>
      <c r="G33" s="11">
        <f>G34+G38</f>
        <v>162844</v>
      </c>
      <c r="H33" s="11">
        <f>H34+H38</f>
        <v>4957475</v>
      </c>
      <c r="I33" s="11">
        <f>I34+I38</f>
        <v>4806399</v>
      </c>
      <c r="J33" s="11">
        <f>J34+J38</f>
        <v>0</v>
      </c>
      <c r="K33" s="11">
        <f>F33-I33-J33</f>
        <v>313920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7216000</v>
      </c>
      <c r="E34" s="11">
        <f>+E35+E36+E37</f>
        <v>5481000</v>
      </c>
      <c r="F34" s="11">
        <f>G34+H34</f>
        <v>4767000</v>
      </c>
      <c r="G34" s="11">
        <f>+G35+G36+G37</f>
        <v>0</v>
      </c>
      <c r="H34" s="11">
        <f>+H35+H36+H37</f>
        <v>4767000</v>
      </c>
      <c r="I34" s="11">
        <f>+I35+I36+I37</f>
        <v>4767000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4454000</v>
      </c>
      <c r="E35" s="11">
        <v>3360000</v>
      </c>
      <c r="F35" s="11">
        <f>G35+H35</f>
        <v>3005000</v>
      </c>
      <c r="G35" s="11">
        <v>0</v>
      </c>
      <c r="H35" s="11">
        <v>3005000</v>
      </c>
      <c r="I35" s="11">
        <v>3005000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450000</v>
      </c>
      <c r="E36" s="11">
        <v>359000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2312000</v>
      </c>
      <c r="E37" s="11">
        <v>1762000</v>
      </c>
      <c r="F37" s="11">
        <f>G37+H37</f>
        <v>1762000</v>
      </c>
      <c r="G37" s="11">
        <v>0</v>
      </c>
      <c r="H37" s="11">
        <v>1762000</v>
      </c>
      <c r="I37" s="11">
        <v>1762000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226000</v>
      </c>
      <c r="E38" s="11">
        <f>E39+E42</f>
        <v>205000</v>
      </c>
      <c r="F38" s="11">
        <f>G38+H38</f>
        <v>353319</v>
      </c>
      <c r="G38" s="11">
        <f>G39+G42</f>
        <v>162844</v>
      </c>
      <c r="H38" s="11">
        <f>H39+H42</f>
        <v>190475</v>
      </c>
      <c r="I38" s="11">
        <f>I39+I42</f>
        <v>39399</v>
      </c>
      <c r="J38" s="11">
        <f>J39+J42</f>
        <v>0</v>
      </c>
      <c r="K38" s="11">
        <f>F38-I38-J38</f>
        <v>313920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226000</v>
      </c>
      <c r="E39" s="11">
        <f>E40+E41</f>
        <v>205000</v>
      </c>
      <c r="F39" s="11">
        <f>G39+H39</f>
        <v>353102</v>
      </c>
      <c r="G39" s="11">
        <f>G40+G41</f>
        <v>162844</v>
      </c>
      <c r="H39" s="11">
        <f>H40+H41</f>
        <v>190258</v>
      </c>
      <c r="I39" s="11">
        <f>I40+I41</f>
        <v>39182</v>
      </c>
      <c r="J39" s="11">
        <f>J40+J41</f>
        <v>0</v>
      </c>
      <c r="K39" s="11">
        <f>F39-I39-J39</f>
        <v>313920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220000</v>
      </c>
      <c r="E40" s="11">
        <v>200000</v>
      </c>
      <c r="F40" s="11">
        <f>G40+H40</f>
        <v>348561</v>
      </c>
      <c r="G40" s="11">
        <v>162844</v>
      </c>
      <c r="H40" s="11">
        <v>185717</v>
      </c>
      <c r="I40" s="11">
        <v>39182</v>
      </c>
      <c r="J40" s="11">
        <v>0</v>
      </c>
      <c r="K40" s="11">
        <f>F40-I40-J40</f>
        <v>309379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6000</v>
      </c>
      <c r="E41" s="11">
        <v>5000</v>
      </c>
      <c r="F41" s="11">
        <f>G41+H41</f>
        <v>4541</v>
      </c>
      <c r="G41" s="11">
        <v>0</v>
      </c>
      <c r="H41" s="11">
        <v>4541</v>
      </c>
      <c r="I41" s="11">
        <v>0</v>
      </c>
      <c r="J41" s="11">
        <v>0</v>
      </c>
      <c r="K41" s="11">
        <f>F41-I41-J41</f>
        <v>4541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217</v>
      </c>
      <c r="G42" s="11">
        <v>0</v>
      </c>
      <c r="H42" s="11">
        <v>217</v>
      </c>
      <c r="I42" s="11">
        <v>217</v>
      </c>
      <c r="J42" s="11"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D44+D48</f>
        <v>512000</v>
      </c>
      <c r="E43" s="11">
        <f>E44+E48</f>
        <v>449000</v>
      </c>
      <c r="F43" s="11">
        <f>G43+H43</f>
        <v>1364941</v>
      </c>
      <c r="G43" s="11">
        <f>G44+G48</f>
        <v>797364</v>
      </c>
      <c r="H43" s="11">
        <f>H44+H48</f>
        <v>567577</v>
      </c>
      <c r="I43" s="11">
        <f>I44+I48</f>
        <v>196278</v>
      </c>
      <c r="J43" s="11">
        <f>J44+J48</f>
        <v>0</v>
      </c>
      <c r="K43" s="11">
        <f>F43-I43-J43</f>
        <v>1168663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220000</v>
      </c>
      <c r="E44" s="11">
        <f>E45</f>
        <v>200000</v>
      </c>
      <c r="F44" s="11">
        <f>G44+H44</f>
        <v>278140</v>
      </c>
      <c r="G44" s="11">
        <f>G45</f>
        <v>108101</v>
      </c>
      <c r="H44" s="11">
        <f>H45</f>
        <v>170039</v>
      </c>
      <c r="I44" s="11">
        <f>I45</f>
        <v>27931</v>
      </c>
      <c r="J44" s="11">
        <f>J45</f>
        <v>0</v>
      </c>
      <c r="K44" s="11">
        <f>F44-I44-J44</f>
        <v>250209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+D46</f>
        <v>220000</v>
      </c>
      <c r="E45" s="11">
        <f>+E46</f>
        <v>200000</v>
      </c>
      <c r="F45" s="11">
        <f>G45+H45</f>
        <v>278140</v>
      </c>
      <c r="G45" s="11">
        <f>+G46</f>
        <v>108101</v>
      </c>
      <c r="H45" s="11">
        <f>+H46</f>
        <v>170039</v>
      </c>
      <c r="I45" s="11">
        <f>+I46</f>
        <v>27931</v>
      </c>
      <c r="J45" s="11">
        <f>+J46</f>
        <v>0</v>
      </c>
      <c r="K45" s="11">
        <f>F45-I45-J45</f>
        <v>250209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+D47</f>
        <v>220000</v>
      </c>
      <c r="E46" s="11">
        <f>+E47</f>
        <v>200000</v>
      </c>
      <c r="F46" s="11">
        <f>G46+H46</f>
        <v>278140</v>
      </c>
      <c r="G46" s="11">
        <f>+G47</f>
        <v>108101</v>
      </c>
      <c r="H46" s="11">
        <f>+H47</f>
        <v>170039</v>
      </c>
      <c r="I46" s="11">
        <f>+I47</f>
        <v>27931</v>
      </c>
      <c r="J46" s="11">
        <f>+J47</f>
        <v>0</v>
      </c>
      <c r="K46" s="11">
        <f>F46-I46-J46</f>
        <v>250209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v>220000</v>
      </c>
      <c r="E47" s="11">
        <v>200000</v>
      </c>
      <c r="F47" s="11">
        <f>G47+H47</f>
        <v>278140</v>
      </c>
      <c r="G47" s="11">
        <v>108101</v>
      </c>
      <c r="H47" s="11">
        <v>170039</v>
      </c>
      <c r="I47" s="11">
        <v>27931</v>
      </c>
      <c r="J47" s="11">
        <v>0</v>
      </c>
      <c r="K47" s="11">
        <f>F47-I47-J47</f>
        <v>250209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+D49+D52</f>
        <v>292000</v>
      </c>
      <c r="E48" s="11">
        <f>+E49+E52</f>
        <v>249000</v>
      </c>
      <c r="F48" s="11">
        <f>G48+H48</f>
        <v>1086801</v>
      </c>
      <c r="G48" s="11">
        <f>+G49+G52</f>
        <v>689263</v>
      </c>
      <c r="H48" s="11">
        <f>+H49+H52</f>
        <v>397538</v>
      </c>
      <c r="I48" s="11">
        <f>+I49+I52</f>
        <v>168347</v>
      </c>
      <c r="J48" s="11">
        <f>+J49+J52</f>
        <v>0</v>
      </c>
      <c r="K48" s="11">
        <f>F48-I48-J48</f>
        <v>918454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80000</v>
      </c>
      <c r="E49" s="11">
        <f>E50</f>
        <v>60000</v>
      </c>
      <c r="F49" s="11">
        <f>G49+H49</f>
        <v>752468</v>
      </c>
      <c r="G49" s="11">
        <f>G50</f>
        <v>574080</v>
      </c>
      <c r="H49" s="11">
        <f>H50</f>
        <v>178388</v>
      </c>
      <c r="I49" s="11">
        <f>I50</f>
        <v>76042</v>
      </c>
      <c r="J49" s="11">
        <f>J50</f>
        <v>0</v>
      </c>
      <c r="K49" s="11">
        <f>F49-I49-J49</f>
        <v>676426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80000</v>
      </c>
      <c r="E50" s="11">
        <f>E51</f>
        <v>60000</v>
      </c>
      <c r="F50" s="11">
        <f>G50+H50</f>
        <v>752468</v>
      </c>
      <c r="G50" s="11">
        <f>G51</f>
        <v>574080</v>
      </c>
      <c r="H50" s="11">
        <f>H51</f>
        <v>178388</v>
      </c>
      <c r="I50" s="11">
        <f>I51</f>
        <v>76042</v>
      </c>
      <c r="J50" s="11">
        <f>J51</f>
        <v>0</v>
      </c>
      <c r="K50" s="11">
        <f>F50-I50-J50</f>
        <v>676426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80000</v>
      </c>
      <c r="E51" s="11">
        <v>60000</v>
      </c>
      <c r="F51" s="11">
        <f>G51+H51</f>
        <v>752468</v>
      </c>
      <c r="G51" s="11">
        <v>574080</v>
      </c>
      <c r="H51" s="11">
        <v>178388</v>
      </c>
      <c r="I51" s="11">
        <v>76042</v>
      </c>
      <c r="J51" s="11">
        <v>0</v>
      </c>
      <c r="K51" s="11">
        <f>F51-I51-J51</f>
        <v>676426</v>
      </c>
    </row>
    <row r="52" spans="1:11" s="6" customFormat="1" ht="33" x14ac:dyDescent="0.25">
      <c r="A52" s="10" t="s">
        <v>142</v>
      </c>
      <c r="B52" s="10" t="s">
        <v>143</v>
      </c>
      <c r="C52" s="10" t="s">
        <v>144</v>
      </c>
      <c r="D52" s="11">
        <f>+D53+D54</f>
        <v>212000</v>
      </c>
      <c r="E52" s="11">
        <f>+E53+E54</f>
        <v>189000</v>
      </c>
      <c r="F52" s="11">
        <f>G52+H52</f>
        <v>334333</v>
      </c>
      <c r="G52" s="11">
        <f>+G53+G54</f>
        <v>115183</v>
      </c>
      <c r="H52" s="11">
        <f>+H53+H54</f>
        <v>219150</v>
      </c>
      <c r="I52" s="11">
        <f>+I53+I54</f>
        <v>92305</v>
      </c>
      <c r="J52" s="11">
        <f>+J53+J54</f>
        <v>0</v>
      </c>
      <c r="K52" s="11">
        <f>F52-I52-J52</f>
        <v>242028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212000</v>
      </c>
      <c r="E53" s="11">
        <v>189000</v>
      </c>
      <c r="F53" s="11">
        <f>G53+H53</f>
        <v>333732</v>
      </c>
      <c r="G53" s="11">
        <v>114582</v>
      </c>
      <c r="H53" s="11">
        <v>219150</v>
      </c>
      <c r="I53" s="11">
        <v>92305</v>
      </c>
      <c r="J53" s="11">
        <v>0</v>
      </c>
      <c r="K53" s="11">
        <f>F53-I53-J53</f>
        <v>241427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601</v>
      </c>
      <c r="G54" s="11">
        <v>601</v>
      </c>
      <c r="H54" s="11">
        <v>0</v>
      </c>
      <c r="I54" s="11">
        <v>0</v>
      </c>
      <c r="J54" s="11">
        <v>0</v>
      </c>
      <c r="K54" s="11">
        <f>F54-I54-J54</f>
        <v>601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v>-1137620</v>
      </c>
      <c r="E55" s="11">
        <v>-1112630</v>
      </c>
      <c r="F55" s="11">
        <f>G55+H55</f>
        <v>-1664600</v>
      </c>
      <c r="G55" s="11">
        <v>0</v>
      </c>
      <c r="H55" s="11">
        <v>-1664600</v>
      </c>
      <c r="I55" s="11">
        <v>-1664600</v>
      </c>
      <c r="J55" s="11"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1137620</v>
      </c>
      <c r="E56" s="11">
        <v>1112630</v>
      </c>
      <c r="F56" s="11">
        <f>G56+H56</f>
        <v>1664600</v>
      </c>
      <c r="G56" s="11">
        <v>0</v>
      </c>
      <c r="H56" s="11">
        <v>1664600</v>
      </c>
      <c r="I56" s="11">
        <v>1664600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435000</v>
      </c>
      <c r="E57" s="11">
        <f>E58</f>
        <v>435000</v>
      </c>
      <c r="F57" s="11">
        <f>G57+H57</f>
        <v>246888</v>
      </c>
      <c r="G57" s="11">
        <f>G58</f>
        <v>0</v>
      </c>
      <c r="H57" s="11">
        <f>H58</f>
        <v>246888</v>
      </c>
      <c r="I57" s="11">
        <f>I58</f>
        <v>246888</v>
      </c>
      <c r="J57" s="11">
        <f>J58</f>
        <v>0</v>
      </c>
      <c r="K57" s="11">
        <f>F57-I57-J57</f>
        <v>0</v>
      </c>
    </row>
    <row r="58" spans="1:11" s="6" customFormat="1" ht="43.5" x14ac:dyDescent="0.25">
      <c r="A58" s="10" t="s">
        <v>160</v>
      </c>
      <c r="B58" s="10" t="s">
        <v>161</v>
      </c>
      <c r="C58" s="10" t="s">
        <v>162</v>
      </c>
      <c r="D58" s="11">
        <f>+D59+D60</f>
        <v>435000</v>
      </c>
      <c r="E58" s="11">
        <f>+E59+E60</f>
        <v>435000</v>
      </c>
      <c r="F58" s="11">
        <f>G58+H58</f>
        <v>246888</v>
      </c>
      <c r="G58" s="11">
        <f>+G59+G60</f>
        <v>0</v>
      </c>
      <c r="H58" s="11">
        <f>+H59+H60</f>
        <v>246888</v>
      </c>
      <c r="I58" s="11">
        <f>+I59+I60</f>
        <v>246888</v>
      </c>
      <c r="J58" s="11">
        <f>+J59+J60</f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435000</v>
      </c>
      <c r="E59" s="11">
        <v>435000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246888</v>
      </c>
      <c r="G60" s="11">
        <v>0</v>
      </c>
      <c r="H60" s="11">
        <v>246888</v>
      </c>
      <c r="I60" s="11">
        <v>246888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f>D62</f>
        <v>30902700</v>
      </c>
      <c r="E61" s="11">
        <f>E62</f>
        <v>30818700</v>
      </c>
      <c r="F61" s="11">
        <f>G61+H61</f>
        <v>12033420</v>
      </c>
      <c r="G61" s="11">
        <f>G62</f>
        <v>0</v>
      </c>
      <c r="H61" s="11">
        <f>H62</f>
        <v>12033420</v>
      </c>
      <c r="I61" s="11">
        <f>I62</f>
        <v>12033420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D63+D72</f>
        <v>30902700</v>
      </c>
      <c r="E62" s="11">
        <f>E63+E72</f>
        <v>30818700</v>
      </c>
      <c r="F62" s="11">
        <f>G62+H62</f>
        <v>12033420</v>
      </c>
      <c r="G62" s="11">
        <f>G63+G72</f>
        <v>0</v>
      </c>
      <c r="H62" s="11">
        <f>H63+H72</f>
        <v>12033420</v>
      </c>
      <c r="I62" s="11">
        <f>I63+I72</f>
        <v>12033420</v>
      </c>
      <c r="J62" s="11">
        <f>J63+J72</f>
        <v>0</v>
      </c>
      <c r="K62" s="11">
        <f>F62-I62-J62</f>
        <v>0</v>
      </c>
    </row>
    <row r="63" spans="1:11" s="6" customFormat="1" ht="96" x14ac:dyDescent="0.25">
      <c r="A63" s="10" t="s">
        <v>175</v>
      </c>
      <c r="B63" s="10" t="s">
        <v>176</v>
      </c>
      <c r="C63" s="10" t="s">
        <v>177</v>
      </c>
      <c r="D63" s="11">
        <f>+D64+D65+D66+D67+D68+D69</f>
        <v>29902700</v>
      </c>
      <c r="E63" s="11">
        <f>+E64+E65+E66+E67+E68+E69</f>
        <v>29818700</v>
      </c>
      <c r="F63" s="11">
        <f>G63+H63</f>
        <v>10901513</v>
      </c>
      <c r="G63" s="11">
        <f>+G64+G65+G66+G67+G68+G69</f>
        <v>0</v>
      </c>
      <c r="H63" s="11">
        <f>+H64+H65+H66+H67+H68+H69</f>
        <v>10901513</v>
      </c>
      <c r="I63" s="11">
        <f>+I64+I65+I66+I67+I68+I69</f>
        <v>10901513</v>
      </c>
      <c r="J63" s="11">
        <f>+J64+J65+J66+J67+J68+J69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171000</v>
      </c>
      <c r="E64" s="11">
        <v>171000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v>259000</v>
      </c>
      <c r="E65" s="11">
        <v>199000</v>
      </c>
      <c r="F65" s="11">
        <f>G65+H65</f>
        <v>145500</v>
      </c>
      <c r="G65" s="11">
        <v>0</v>
      </c>
      <c r="H65" s="11">
        <v>145500</v>
      </c>
      <c r="I65" s="11">
        <v>145500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90000</v>
      </c>
      <c r="E66" s="11">
        <v>66000</v>
      </c>
      <c r="F66" s="11">
        <f>G66+H66</f>
        <v>56803</v>
      </c>
      <c r="G66" s="11">
        <v>0</v>
      </c>
      <c r="H66" s="11">
        <v>56803</v>
      </c>
      <c r="I66" s="11">
        <v>56803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4983400</v>
      </c>
      <c r="E67" s="11">
        <v>4983400</v>
      </c>
      <c r="F67" s="11">
        <f>G67+H67</f>
        <v>4276660</v>
      </c>
      <c r="G67" s="11">
        <v>0</v>
      </c>
      <c r="H67" s="11">
        <v>4276660</v>
      </c>
      <c r="I67" s="11">
        <v>4276660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22496300</v>
      </c>
      <c r="E68" s="11">
        <v>22496300</v>
      </c>
      <c r="F68" s="11">
        <f>G68+H68</f>
        <v>6422550</v>
      </c>
      <c r="G68" s="11">
        <v>0</v>
      </c>
      <c r="H68" s="11">
        <v>6422550</v>
      </c>
      <c r="I68" s="11">
        <v>6422550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D70+D71</f>
        <v>1903000</v>
      </c>
      <c r="E69" s="11">
        <f>E70+E71</f>
        <v>1903000</v>
      </c>
      <c r="F69" s="11">
        <f>G69+H69</f>
        <v>0</v>
      </c>
      <c r="G69" s="11">
        <f>G70+G71</f>
        <v>0</v>
      </c>
      <c r="H69" s="11">
        <f>H70+H71</f>
        <v>0</v>
      </c>
      <c r="I69" s="11">
        <f>I70+I71</f>
        <v>0</v>
      </c>
      <c r="J69" s="11">
        <f>J70+J71</f>
        <v>0</v>
      </c>
      <c r="K69" s="11">
        <f>F69-I69-J69</f>
        <v>0</v>
      </c>
    </row>
    <row r="70" spans="1:12" s="6" customFormat="1" x14ac:dyDescent="0.25">
      <c r="A70" s="10" t="s">
        <v>196</v>
      </c>
      <c r="B70" s="10" t="s">
        <v>197</v>
      </c>
      <c r="C70" s="10" t="s">
        <v>198</v>
      </c>
      <c r="D70" s="11">
        <v>1599000</v>
      </c>
      <c r="E70" s="11">
        <v>1599000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25">
      <c r="A71" s="10" t="s">
        <v>199</v>
      </c>
      <c r="B71" s="10" t="s">
        <v>200</v>
      </c>
      <c r="C71" s="10" t="s">
        <v>201</v>
      </c>
      <c r="D71" s="11">
        <v>304000</v>
      </c>
      <c r="E71" s="11">
        <v>304000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+D73+D74</f>
        <v>1000000</v>
      </c>
      <c r="E72" s="11">
        <f>+E73+E74</f>
        <v>1000000</v>
      </c>
      <c r="F72" s="11">
        <f>G72+H72</f>
        <v>1131907</v>
      </c>
      <c r="G72" s="11">
        <f>+G73+G74</f>
        <v>0</v>
      </c>
      <c r="H72" s="11">
        <f>+H73+H74</f>
        <v>1131907</v>
      </c>
      <c r="I72" s="11">
        <f>+I73+I74</f>
        <v>1131907</v>
      </c>
      <c r="J72" s="11">
        <f>+J73+J74</f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v>1000000</v>
      </c>
      <c r="E73" s="11">
        <v>1000000</v>
      </c>
      <c r="F73" s="11">
        <f>G73+H73</f>
        <v>1000000</v>
      </c>
      <c r="G73" s="11">
        <v>0</v>
      </c>
      <c r="H73" s="11">
        <v>1000000</v>
      </c>
      <c r="I73" s="11">
        <v>1000000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0</v>
      </c>
      <c r="F74" s="11">
        <f>G74+H74</f>
        <v>131907</v>
      </c>
      <c r="G74" s="11">
        <v>0</v>
      </c>
      <c r="H74" s="11">
        <v>131907</v>
      </c>
      <c r="I74" s="11">
        <v>131907</v>
      </c>
      <c r="J74" s="11">
        <v>0</v>
      </c>
      <c r="K74" s="11">
        <f>F74-I74-J74</f>
        <v>0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f>+D76</f>
        <v>154500</v>
      </c>
      <c r="E75" s="11">
        <f>+E76</f>
        <v>154500</v>
      </c>
      <c r="F75" s="11">
        <f>G75+H75</f>
        <v>403037</v>
      </c>
      <c r="G75" s="11">
        <f>+G76</f>
        <v>0</v>
      </c>
      <c r="H75" s="11">
        <f>+H76</f>
        <v>403037</v>
      </c>
      <c r="I75" s="11">
        <f>+I76</f>
        <v>403037</v>
      </c>
      <c r="J75" s="11">
        <f>+J76</f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f>D77</f>
        <v>154500</v>
      </c>
      <c r="E76" s="11">
        <f>E77</f>
        <v>154500</v>
      </c>
      <c r="F76" s="11">
        <f>G76+H76</f>
        <v>403037</v>
      </c>
      <c r="G76" s="11">
        <f>G77</f>
        <v>0</v>
      </c>
      <c r="H76" s="11">
        <f>H77</f>
        <v>403037</v>
      </c>
      <c r="I76" s="11">
        <f>I77</f>
        <v>403037</v>
      </c>
      <c r="J76" s="11">
        <f>J77</f>
        <v>0</v>
      </c>
      <c r="K76" s="11">
        <f>F76-I76-J76</f>
        <v>0</v>
      </c>
    </row>
    <row r="77" spans="1:12" s="6" customFormat="1" ht="22.5" x14ac:dyDescent="0.25">
      <c r="A77" s="10" t="s">
        <v>217</v>
      </c>
      <c r="B77" s="10" t="s">
        <v>218</v>
      </c>
      <c r="C77" s="10" t="s">
        <v>219</v>
      </c>
      <c r="D77" s="11">
        <v>154500</v>
      </c>
      <c r="E77" s="11">
        <v>154500</v>
      </c>
      <c r="F77" s="11">
        <f>G77+H77</f>
        <v>403037</v>
      </c>
      <c r="G77" s="11">
        <v>0</v>
      </c>
      <c r="H77" s="11">
        <v>403037</v>
      </c>
      <c r="I77" s="11">
        <v>403037</v>
      </c>
      <c r="J77" s="11">
        <v>0</v>
      </c>
      <c r="K77" s="11">
        <f>F77-I77-J77</f>
        <v>0</v>
      </c>
    </row>
    <row r="78" spans="1:12" s="6" customFormat="1" x14ac:dyDescent="0.25">
      <c r="A78" s="8"/>
      <c r="B78" s="8"/>
      <c r="C78" s="8"/>
      <c r="D78" s="9"/>
      <c r="E78" s="9"/>
      <c r="F78" s="9"/>
      <c r="G78" s="9"/>
      <c r="H78" s="9"/>
      <c r="I78" s="9"/>
      <c r="J78" s="9"/>
      <c r="K78" s="9"/>
    </row>
    <row r="79" spans="1:12" x14ac:dyDescent="0.25">
      <c r="A79" s="13" t="s">
        <v>220</v>
      </c>
      <c r="B79" s="13"/>
      <c r="C79" s="13"/>
      <c r="D79" s="13"/>
      <c r="E79" s="13" t="s">
        <v>222</v>
      </c>
      <c r="F79" s="13"/>
      <c r="G79" s="13"/>
      <c r="H79" s="13"/>
      <c r="I79" s="13" t="s">
        <v>223</v>
      </c>
      <c r="J79" s="13"/>
      <c r="K79" s="13"/>
      <c r="L79" s="13"/>
    </row>
    <row r="80" spans="1:12" x14ac:dyDescent="0.25">
      <c r="A80" s="3" t="s">
        <v>221</v>
      </c>
      <c r="B80" s="3"/>
      <c r="C80" s="3"/>
      <c r="D80" s="3"/>
      <c r="E80" s="3" t="s">
        <v>222</v>
      </c>
      <c r="F80" s="3"/>
      <c r="G80" s="3"/>
      <c r="H80" s="3"/>
      <c r="I80" s="3"/>
      <c r="J80" s="3"/>
      <c r="K80" s="3"/>
      <c r="L80" s="3"/>
    </row>
    <row r="157" spans="1:20" x14ac:dyDescent="0.25">
      <c r="A157" s="12"/>
      <c r="B157" s="12"/>
      <c r="C157" s="12"/>
      <c r="D157" s="12"/>
      <c r="I157" s="12"/>
      <c r="J157" s="12"/>
      <c r="K157" s="12"/>
      <c r="L157" s="12"/>
      <c r="Q157" s="12"/>
      <c r="R157" s="12"/>
      <c r="S157" s="12"/>
      <c r="T157" s="12"/>
    </row>
  </sheetData>
  <mergeCells count="22">
    <mergeCell ref="A79:D79"/>
    <mergeCell ref="A80:D80"/>
    <mergeCell ref="E79:H79"/>
    <mergeCell ref="E80:H80"/>
    <mergeCell ref="I79:L79"/>
    <mergeCell ref="I80:L8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D97C9-BFF8-4964-BE08-7459C35EA908}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225</v>
      </c>
      <c r="C11" s="10" t="s">
        <v>21</v>
      </c>
      <c r="D11" s="11">
        <f>D12+D56</f>
        <v>10537380</v>
      </c>
      <c r="E11" s="11">
        <f>E12+E56</f>
        <v>8177370</v>
      </c>
      <c r="F11" s="11">
        <f>G11+H11</f>
        <v>8436677</v>
      </c>
      <c r="G11" s="11">
        <f>G12+G56</f>
        <v>1478518</v>
      </c>
      <c r="H11" s="11">
        <f>H12+H56</f>
        <v>6958159</v>
      </c>
      <c r="I11" s="11">
        <f>I12+I56</f>
        <v>5904171</v>
      </c>
      <c r="J11" s="11">
        <f>J12+J56</f>
        <v>0</v>
      </c>
      <c r="K11" s="11">
        <f>F11-I11-J11</f>
        <v>2532506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D13+D42</f>
        <v>9188380</v>
      </c>
      <c r="E12" s="11">
        <f>E13+E42</f>
        <v>6912370</v>
      </c>
      <c r="F12" s="11">
        <f>G12+H12</f>
        <v>7234374</v>
      </c>
      <c r="G12" s="11">
        <f>G13+G42</f>
        <v>1478518</v>
      </c>
      <c r="H12" s="11">
        <f>H13+H42</f>
        <v>5755856</v>
      </c>
      <c r="I12" s="11">
        <f>I13+I42</f>
        <v>4701868</v>
      </c>
      <c r="J12" s="11">
        <f>J13+J42</f>
        <v>0</v>
      </c>
      <c r="K12" s="11">
        <f>F12-I12-J12</f>
        <v>2532506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</f>
        <v>9814000</v>
      </c>
      <c r="E13" s="11">
        <f>E14+E22+E32</f>
        <v>7576000</v>
      </c>
      <c r="F13" s="11">
        <f>G13+H13</f>
        <v>7534033</v>
      </c>
      <c r="G13" s="11">
        <f>G14+G22+G32</f>
        <v>681154</v>
      </c>
      <c r="H13" s="11">
        <f>H14+H22+H32</f>
        <v>6852879</v>
      </c>
      <c r="I13" s="11">
        <f>I14+I22+I32</f>
        <v>6170190</v>
      </c>
      <c r="J13" s="11">
        <f>J14+J22+J32</f>
        <v>0</v>
      </c>
      <c r="K13" s="11">
        <f>F13-I13-J13</f>
        <v>1363843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1450000</v>
      </c>
      <c r="E14" s="11">
        <f>+E15</f>
        <v>1089000</v>
      </c>
      <c r="F14" s="11">
        <f>G14+H14</f>
        <v>1042303</v>
      </c>
      <c r="G14" s="11">
        <f>+G15</f>
        <v>0</v>
      </c>
      <c r="H14" s="11">
        <f>+H15</f>
        <v>1042303</v>
      </c>
      <c r="I14" s="11">
        <f>+I15</f>
        <v>1042303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226</v>
      </c>
      <c r="B15" s="10" t="s">
        <v>35</v>
      </c>
      <c r="C15" s="10" t="s">
        <v>36</v>
      </c>
      <c r="D15" s="11">
        <f>D16+D18</f>
        <v>1450000</v>
      </c>
      <c r="E15" s="11">
        <f>E16+E18</f>
        <v>1089000</v>
      </c>
      <c r="F15" s="11">
        <f>G15+H15</f>
        <v>1042303</v>
      </c>
      <c r="G15" s="11">
        <f>G16+G18</f>
        <v>0</v>
      </c>
      <c r="H15" s="11">
        <f>H16+H18</f>
        <v>1042303</v>
      </c>
      <c r="I15" s="11">
        <f>I16+I18</f>
        <v>1042303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40604</v>
      </c>
      <c r="G16" s="11">
        <f>+G17</f>
        <v>0</v>
      </c>
      <c r="H16" s="11">
        <f>+H17</f>
        <v>40604</v>
      </c>
      <c r="I16" s="11">
        <f>+I17</f>
        <v>40604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40604</v>
      </c>
      <c r="G17" s="11">
        <v>0</v>
      </c>
      <c r="H17" s="11">
        <v>40604</v>
      </c>
      <c r="I17" s="11">
        <v>40604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1450000</v>
      </c>
      <c r="E18" s="11">
        <f>E19+E20+E21</f>
        <v>1089000</v>
      </c>
      <c r="F18" s="11">
        <f>G18+H18</f>
        <v>1001699</v>
      </c>
      <c r="G18" s="11">
        <f>G19+G20+G21</f>
        <v>0</v>
      </c>
      <c r="H18" s="11">
        <f>H19+H20+H21</f>
        <v>1001699</v>
      </c>
      <c r="I18" s="11">
        <f>I19+I20+I21</f>
        <v>1001699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620000</v>
      </c>
      <c r="E19" s="11">
        <v>465000</v>
      </c>
      <c r="F19" s="11">
        <f>G19+H19</f>
        <v>330508</v>
      </c>
      <c r="G19" s="11">
        <v>0</v>
      </c>
      <c r="H19" s="11">
        <v>330508</v>
      </c>
      <c r="I19" s="11">
        <v>330508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255000</v>
      </c>
      <c r="E20" s="11">
        <v>192000</v>
      </c>
      <c r="F20" s="11">
        <f>G20+H20</f>
        <v>225976</v>
      </c>
      <c r="G20" s="11">
        <v>0</v>
      </c>
      <c r="H20" s="11">
        <v>225976</v>
      </c>
      <c r="I20" s="11">
        <v>225976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575000</v>
      </c>
      <c r="E21" s="11">
        <v>432000</v>
      </c>
      <c r="F21" s="11">
        <f>G21+H21</f>
        <v>445215</v>
      </c>
      <c r="G21" s="11">
        <v>0</v>
      </c>
      <c r="H21" s="11">
        <v>445215</v>
      </c>
      <c r="I21" s="11">
        <v>445215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228</v>
      </c>
      <c r="B22" s="10" t="s">
        <v>56</v>
      </c>
      <c r="C22" s="10" t="s">
        <v>57</v>
      </c>
      <c r="D22" s="11">
        <f>D23</f>
        <v>922000</v>
      </c>
      <c r="E22" s="11">
        <f>E23</f>
        <v>801000</v>
      </c>
      <c r="F22" s="11">
        <f>G22+H22</f>
        <v>1371411</v>
      </c>
      <c r="G22" s="11">
        <f>G23</f>
        <v>518310</v>
      </c>
      <c r="H22" s="11">
        <f>H23</f>
        <v>853101</v>
      </c>
      <c r="I22" s="11">
        <f>I23</f>
        <v>321488</v>
      </c>
      <c r="J22" s="11">
        <f>J23</f>
        <v>0</v>
      </c>
      <c r="K22" s="11">
        <f>F22-I22-J22</f>
        <v>1049923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922000</v>
      </c>
      <c r="E23" s="11">
        <f>E24+E27+E31</f>
        <v>801000</v>
      </c>
      <c r="F23" s="11">
        <f>G23+H23</f>
        <v>1371411</v>
      </c>
      <c r="G23" s="11">
        <f>G24+G27+G31</f>
        <v>518310</v>
      </c>
      <c r="H23" s="11">
        <f>H24+H27+H31</f>
        <v>853101</v>
      </c>
      <c r="I23" s="11">
        <f>I24+I27+I31</f>
        <v>321488</v>
      </c>
      <c r="J23" s="11">
        <f>J24+J27+J31</f>
        <v>0</v>
      </c>
      <c r="K23" s="11">
        <f>F23-I23-J23</f>
        <v>1049923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520000</v>
      </c>
      <c r="E24" s="11">
        <f>E25+E26</f>
        <v>470000</v>
      </c>
      <c r="F24" s="11">
        <f>G24+H24</f>
        <v>546678</v>
      </c>
      <c r="G24" s="11">
        <f>G25+G26</f>
        <v>53475</v>
      </c>
      <c r="H24" s="11">
        <f>H25+H26</f>
        <v>493203</v>
      </c>
      <c r="I24" s="11">
        <f>I25+I26</f>
        <v>86897</v>
      </c>
      <c r="J24" s="11">
        <f>J25+J26</f>
        <v>0</v>
      </c>
      <c r="K24" s="11">
        <f>F24-I24-J24</f>
        <v>459781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80000</v>
      </c>
      <c r="E25" s="11">
        <v>70000</v>
      </c>
      <c r="F25" s="11">
        <f>G25+H25</f>
        <v>109331</v>
      </c>
      <c r="G25" s="11">
        <v>53079</v>
      </c>
      <c r="H25" s="11">
        <v>56252</v>
      </c>
      <c r="I25" s="11">
        <v>30814</v>
      </c>
      <c r="J25" s="11">
        <v>0</v>
      </c>
      <c r="K25" s="11">
        <f>F25-I25-J25</f>
        <v>78517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440000</v>
      </c>
      <c r="E26" s="11">
        <v>400000</v>
      </c>
      <c r="F26" s="11">
        <f>G26+H26</f>
        <v>437347</v>
      </c>
      <c r="G26" s="11">
        <v>396</v>
      </c>
      <c r="H26" s="11">
        <v>436951</v>
      </c>
      <c r="I26" s="11">
        <v>56083</v>
      </c>
      <c r="J26" s="11">
        <v>0</v>
      </c>
      <c r="K26" s="11">
        <f>F26-I26-J26</f>
        <v>381264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392000</v>
      </c>
      <c r="E27" s="11">
        <f>E28+E29+E30</f>
        <v>322000</v>
      </c>
      <c r="F27" s="11">
        <f>G27+H27</f>
        <v>797391</v>
      </c>
      <c r="G27" s="11">
        <f>G28+G29+G30</f>
        <v>453233</v>
      </c>
      <c r="H27" s="11">
        <f>H28+H29+H30</f>
        <v>344158</v>
      </c>
      <c r="I27" s="11">
        <f>I28+I29+I30</f>
        <v>221912</v>
      </c>
      <c r="J27" s="11">
        <f>J28+J29+J30</f>
        <v>0</v>
      </c>
      <c r="K27" s="11">
        <f>F27-I27-J27</f>
        <v>575479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90000</v>
      </c>
      <c r="E28" s="11">
        <v>70000</v>
      </c>
      <c r="F28" s="11">
        <f>G28+H28</f>
        <v>174745</v>
      </c>
      <c r="G28" s="11">
        <v>102037</v>
      </c>
      <c r="H28" s="11">
        <v>72708</v>
      </c>
      <c r="I28" s="11">
        <v>45598</v>
      </c>
      <c r="J28" s="11">
        <v>0</v>
      </c>
      <c r="K28" s="11">
        <f>F28-I28-J28</f>
        <v>129147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2000</v>
      </c>
      <c r="E29" s="11">
        <v>2000</v>
      </c>
      <c r="F29" s="11">
        <f>G29+H29</f>
        <v>11411</v>
      </c>
      <c r="G29" s="11">
        <v>113</v>
      </c>
      <c r="H29" s="11">
        <v>11298</v>
      </c>
      <c r="I29" s="11">
        <v>11193</v>
      </c>
      <c r="J29" s="11">
        <v>0</v>
      </c>
      <c r="K29" s="11">
        <f>F29-I29-J29</f>
        <v>218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300000</v>
      </c>
      <c r="E30" s="11">
        <v>250000</v>
      </c>
      <c r="F30" s="11">
        <f>G30+H30</f>
        <v>611235</v>
      </c>
      <c r="G30" s="11">
        <v>351083</v>
      </c>
      <c r="H30" s="11">
        <v>260152</v>
      </c>
      <c r="I30" s="11">
        <v>165121</v>
      </c>
      <c r="J30" s="11">
        <v>0</v>
      </c>
      <c r="K30" s="11">
        <f>F30-I30-J30</f>
        <v>446114</v>
      </c>
    </row>
    <row r="31" spans="1:11" s="6" customFormat="1" x14ac:dyDescent="0.25">
      <c r="A31" s="10" t="s">
        <v>229</v>
      </c>
      <c r="B31" s="10" t="s">
        <v>83</v>
      </c>
      <c r="C31" s="10" t="s">
        <v>84</v>
      </c>
      <c r="D31" s="11">
        <v>10000</v>
      </c>
      <c r="E31" s="11">
        <v>9000</v>
      </c>
      <c r="F31" s="11">
        <f>G31+H31</f>
        <v>27342</v>
      </c>
      <c r="G31" s="11">
        <v>11602</v>
      </c>
      <c r="H31" s="11">
        <v>15740</v>
      </c>
      <c r="I31" s="11">
        <v>12679</v>
      </c>
      <c r="J31" s="11">
        <v>0</v>
      </c>
      <c r="K31" s="11">
        <f>F31-I31-J31</f>
        <v>14663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D33+D37</f>
        <v>7442000</v>
      </c>
      <c r="E32" s="11">
        <f>E33+E37</f>
        <v>5686000</v>
      </c>
      <c r="F32" s="11">
        <f>G32+H32</f>
        <v>5120319</v>
      </c>
      <c r="G32" s="11">
        <f>G33+G37</f>
        <v>162844</v>
      </c>
      <c r="H32" s="11">
        <f>H33+H37</f>
        <v>4957475</v>
      </c>
      <c r="I32" s="11">
        <f>I33+I37</f>
        <v>4806399</v>
      </c>
      <c r="J32" s="11">
        <f>J33+J37</f>
        <v>0</v>
      </c>
      <c r="K32" s="11">
        <f>F32-I32-J32</f>
        <v>313920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7216000</v>
      </c>
      <c r="E33" s="11">
        <f>+E34+E35+E36</f>
        <v>5481000</v>
      </c>
      <c r="F33" s="11">
        <f>G33+H33</f>
        <v>4767000</v>
      </c>
      <c r="G33" s="11">
        <f>+G34+G35+G36</f>
        <v>0</v>
      </c>
      <c r="H33" s="11">
        <f>+H34+H35+H36</f>
        <v>4767000</v>
      </c>
      <c r="I33" s="11">
        <f>+I34+I35+I36</f>
        <v>4767000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230</v>
      </c>
      <c r="B34" s="10" t="s">
        <v>92</v>
      </c>
      <c r="C34" s="10" t="s">
        <v>93</v>
      </c>
      <c r="D34" s="11">
        <v>4454000</v>
      </c>
      <c r="E34" s="11">
        <v>3360000</v>
      </c>
      <c r="F34" s="11">
        <f>G34+H34</f>
        <v>3005000</v>
      </c>
      <c r="G34" s="11">
        <v>0</v>
      </c>
      <c r="H34" s="11">
        <v>3005000</v>
      </c>
      <c r="I34" s="11">
        <v>3005000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231</v>
      </c>
      <c r="B35" s="10" t="s">
        <v>95</v>
      </c>
      <c r="C35" s="10" t="s">
        <v>96</v>
      </c>
      <c r="D35" s="11">
        <v>450000</v>
      </c>
      <c r="E35" s="11">
        <v>359000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2312000</v>
      </c>
      <c r="E36" s="11">
        <v>1762000</v>
      </c>
      <c r="F36" s="11">
        <f>G36+H36</f>
        <v>1762000</v>
      </c>
      <c r="G36" s="11">
        <v>0</v>
      </c>
      <c r="H36" s="11">
        <v>1762000</v>
      </c>
      <c r="I36" s="11">
        <v>1762000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232</v>
      </c>
      <c r="B37" s="10" t="s">
        <v>101</v>
      </c>
      <c r="C37" s="10" t="s">
        <v>102</v>
      </c>
      <c r="D37" s="11">
        <f>D38+D41</f>
        <v>226000</v>
      </c>
      <c r="E37" s="11">
        <f>E38+E41</f>
        <v>205000</v>
      </c>
      <c r="F37" s="11">
        <f>G37+H37</f>
        <v>353319</v>
      </c>
      <c r="G37" s="11">
        <f>G38+G41</f>
        <v>162844</v>
      </c>
      <c r="H37" s="11">
        <f>H38+H41</f>
        <v>190475</v>
      </c>
      <c r="I37" s="11">
        <f>I38+I41</f>
        <v>39399</v>
      </c>
      <c r="J37" s="11">
        <f>J38+J41</f>
        <v>0</v>
      </c>
      <c r="K37" s="11">
        <f>F37-I37-J37</f>
        <v>313920</v>
      </c>
    </row>
    <row r="38" spans="1:11" s="6" customFormat="1" ht="22.5" x14ac:dyDescent="0.25">
      <c r="A38" s="10" t="s">
        <v>233</v>
      </c>
      <c r="B38" s="10" t="s">
        <v>104</v>
      </c>
      <c r="C38" s="10" t="s">
        <v>105</v>
      </c>
      <c r="D38" s="11">
        <f>D39+D40</f>
        <v>226000</v>
      </c>
      <c r="E38" s="11">
        <f>E39+E40</f>
        <v>205000</v>
      </c>
      <c r="F38" s="11">
        <f>G38+H38</f>
        <v>353102</v>
      </c>
      <c r="G38" s="11">
        <f>G39+G40</f>
        <v>162844</v>
      </c>
      <c r="H38" s="11">
        <f>H39+H40</f>
        <v>190258</v>
      </c>
      <c r="I38" s="11">
        <f>I39+I40</f>
        <v>39182</v>
      </c>
      <c r="J38" s="11">
        <f>J39+J40</f>
        <v>0</v>
      </c>
      <c r="K38" s="11">
        <f>F38-I38-J38</f>
        <v>313920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220000</v>
      </c>
      <c r="E39" s="11">
        <v>200000</v>
      </c>
      <c r="F39" s="11">
        <f>G39+H39</f>
        <v>348561</v>
      </c>
      <c r="G39" s="11">
        <v>162844</v>
      </c>
      <c r="H39" s="11">
        <v>185717</v>
      </c>
      <c r="I39" s="11">
        <v>39182</v>
      </c>
      <c r="J39" s="11">
        <v>0</v>
      </c>
      <c r="K39" s="11">
        <f>F39-I39-J39</f>
        <v>309379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6000</v>
      </c>
      <c r="E40" s="11">
        <v>5000</v>
      </c>
      <c r="F40" s="11">
        <f>G40+H40</f>
        <v>4541</v>
      </c>
      <c r="G40" s="11">
        <v>0</v>
      </c>
      <c r="H40" s="11">
        <v>4541</v>
      </c>
      <c r="I40" s="11">
        <v>0</v>
      </c>
      <c r="J40" s="11">
        <v>0</v>
      </c>
      <c r="K40" s="11">
        <f>F40-I40-J40</f>
        <v>4541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217</v>
      </c>
      <c r="G41" s="11">
        <v>0</v>
      </c>
      <c r="H41" s="11">
        <v>217</v>
      </c>
      <c r="I41" s="11">
        <v>217</v>
      </c>
      <c r="J41" s="11">
        <v>0</v>
      </c>
      <c r="K41" s="11">
        <f>F41-I41-J41</f>
        <v>0</v>
      </c>
    </row>
    <row r="42" spans="1:11" s="6" customFormat="1" x14ac:dyDescent="0.25">
      <c r="A42" s="10" t="s">
        <v>234</v>
      </c>
      <c r="B42" s="10" t="s">
        <v>116</v>
      </c>
      <c r="C42" s="10" t="s">
        <v>117</v>
      </c>
      <c r="D42" s="11">
        <f>D43+D47</f>
        <v>-625620</v>
      </c>
      <c r="E42" s="11">
        <f>E43+E47</f>
        <v>-663630</v>
      </c>
      <c r="F42" s="11">
        <f>G42+H42</f>
        <v>-299659</v>
      </c>
      <c r="G42" s="11">
        <f>G43+G47</f>
        <v>797364</v>
      </c>
      <c r="H42" s="11">
        <f>H43+H47</f>
        <v>-1097023</v>
      </c>
      <c r="I42" s="11">
        <f>I43+I47</f>
        <v>-1468322</v>
      </c>
      <c r="J42" s="11">
        <f>J43+J47</f>
        <v>0</v>
      </c>
      <c r="K42" s="11">
        <f>F42-I42-J42</f>
        <v>1168663</v>
      </c>
    </row>
    <row r="43" spans="1:11" s="6" customFormat="1" ht="22.5" x14ac:dyDescent="0.25">
      <c r="A43" s="10" t="s">
        <v>235</v>
      </c>
      <c r="B43" s="10" t="s">
        <v>119</v>
      </c>
      <c r="C43" s="10" t="s">
        <v>120</v>
      </c>
      <c r="D43" s="11">
        <f>D44</f>
        <v>220000</v>
      </c>
      <c r="E43" s="11">
        <f>E44</f>
        <v>200000</v>
      </c>
      <c r="F43" s="11">
        <f>G43+H43</f>
        <v>278140</v>
      </c>
      <c r="G43" s="11">
        <f>G44</f>
        <v>108101</v>
      </c>
      <c r="H43" s="11">
        <f>H44</f>
        <v>170039</v>
      </c>
      <c r="I43" s="11">
        <f>I44</f>
        <v>27931</v>
      </c>
      <c r="J43" s="11">
        <f>J44</f>
        <v>0</v>
      </c>
      <c r="K43" s="11">
        <f>F43-I43-J43</f>
        <v>250209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+D45</f>
        <v>220000</v>
      </c>
      <c r="E44" s="11">
        <f>+E45</f>
        <v>200000</v>
      </c>
      <c r="F44" s="11">
        <f>G44+H44</f>
        <v>278140</v>
      </c>
      <c r="G44" s="11">
        <f>+G45</f>
        <v>108101</v>
      </c>
      <c r="H44" s="11">
        <f>+H45</f>
        <v>170039</v>
      </c>
      <c r="I44" s="11">
        <f>+I45</f>
        <v>27931</v>
      </c>
      <c r="J44" s="11">
        <f>+J45</f>
        <v>0</v>
      </c>
      <c r="K44" s="11">
        <f>F44-I44-J44</f>
        <v>250209</v>
      </c>
    </row>
    <row r="45" spans="1:11" s="6" customFormat="1" x14ac:dyDescent="0.25">
      <c r="A45" s="10" t="s">
        <v>236</v>
      </c>
      <c r="B45" s="10" t="s">
        <v>125</v>
      </c>
      <c r="C45" s="10" t="s">
        <v>126</v>
      </c>
      <c r="D45" s="11">
        <f>+D46</f>
        <v>220000</v>
      </c>
      <c r="E45" s="11">
        <f>+E46</f>
        <v>200000</v>
      </c>
      <c r="F45" s="11">
        <f>G45+H45</f>
        <v>278140</v>
      </c>
      <c r="G45" s="11">
        <f>+G46</f>
        <v>108101</v>
      </c>
      <c r="H45" s="11">
        <f>+H46</f>
        <v>170039</v>
      </c>
      <c r="I45" s="11">
        <f>+I46</f>
        <v>27931</v>
      </c>
      <c r="J45" s="11">
        <f>+J46</f>
        <v>0</v>
      </c>
      <c r="K45" s="11">
        <f>F45-I45-J45</f>
        <v>250209</v>
      </c>
    </row>
    <row r="46" spans="1:11" s="6" customFormat="1" ht="22.5" x14ac:dyDescent="0.25">
      <c r="A46" s="10" t="s">
        <v>237</v>
      </c>
      <c r="B46" s="10" t="s">
        <v>128</v>
      </c>
      <c r="C46" s="10" t="s">
        <v>129</v>
      </c>
      <c r="D46" s="11">
        <v>220000</v>
      </c>
      <c r="E46" s="11">
        <v>200000</v>
      </c>
      <c r="F46" s="11">
        <f>G46+H46</f>
        <v>278140</v>
      </c>
      <c r="G46" s="11">
        <v>108101</v>
      </c>
      <c r="H46" s="11">
        <v>170039</v>
      </c>
      <c r="I46" s="11">
        <v>27931</v>
      </c>
      <c r="J46" s="11">
        <v>0</v>
      </c>
      <c r="K46" s="11">
        <f>F46-I46-J46</f>
        <v>250209</v>
      </c>
    </row>
    <row r="47" spans="1:11" s="6" customFormat="1" ht="22.5" x14ac:dyDescent="0.25">
      <c r="A47" s="10" t="s">
        <v>238</v>
      </c>
      <c r="B47" s="10" t="s">
        <v>131</v>
      </c>
      <c r="C47" s="10" t="s">
        <v>132</v>
      </c>
      <c r="D47" s="11">
        <f>+D48+D51+D54</f>
        <v>-845620</v>
      </c>
      <c r="E47" s="11">
        <f>+E48+E51+E54</f>
        <v>-863630</v>
      </c>
      <c r="F47" s="11">
        <f>G47+H47</f>
        <v>-577799</v>
      </c>
      <c r="G47" s="11">
        <f>+G48+G51+G54</f>
        <v>689263</v>
      </c>
      <c r="H47" s="11">
        <f>+H48+H51+H54</f>
        <v>-1267062</v>
      </c>
      <c r="I47" s="11">
        <f>+I48+I51+I54</f>
        <v>-1496253</v>
      </c>
      <c r="J47" s="11">
        <f>+J48+J51+J54</f>
        <v>0</v>
      </c>
      <c r="K47" s="11">
        <f>F47-I47-J47</f>
        <v>918454</v>
      </c>
    </row>
    <row r="48" spans="1:11" s="6" customFormat="1" ht="22.5" x14ac:dyDescent="0.25">
      <c r="A48" s="10" t="s">
        <v>239</v>
      </c>
      <c r="B48" s="10" t="s">
        <v>134</v>
      </c>
      <c r="C48" s="10" t="s">
        <v>135</v>
      </c>
      <c r="D48" s="11">
        <f>D49</f>
        <v>80000</v>
      </c>
      <c r="E48" s="11">
        <f>E49</f>
        <v>60000</v>
      </c>
      <c r="F48" s="11">
        <f>G48+H48</f>
        <v>752468</v>
      </c>
      <c r="G48" s="11">
        <f>G49</f>
        <v>574080</v>
      </c>
      <c r="H48" s="11">
        <f>H49</f>
        <v>178388</v>
      </c>
      <c r="I48" s="11">
        <f>I49</f>
        <v>76042</v>
      </c>
      <c r="J48" s="11">
        <f>J49</f>
        <v>0</v>
      </c>
      <c r="K48" s="11">
        <f>F48-I48-J48</f>
        <v>676426</v>
      </c>
    </row>
    <row r="49" spans="1:12" s="6" customFormat="1" ht="22.5" x14ac:dyDescent="0.25">
      <c r="A49" s="10" t="s">
        <v>240</v>
      </c>
      <c r="B49" s="10" t="s">
        <v>137</v>
      </c>
      <c r="C49" s="10" t="s">
        <v>138</v>
      </c>
      <c r="D49" s="11">
        <f>D50</f>
        <v>80000</v>
      </c>
      <c r="E49" s="11">
        <f>E50</f>
        <v>60000</v>
      </c>
      <c r="F49" s="11">
        <f>G49+H49</f>
        <v>752468</v>
      </c>
      <c r="G49" s="11">
        <f>G50</f>
        <v>574080</v>
      </c>
      <c r="H49" s="11">
        <f>H50</f>
        <v>178388</v>
      </c>
      <c r="I49" s="11">
        <f>I50</f>
        <v>76042</v>
      </c>
      <c r="J49" s="11">
        <f>J50</f>
        <v>0</v>
      </c>
      <c r="K49" s="11">
        <f>F49-I49-J49</f>
        <v>676426</v>
      </c>
    </row>
    <row r="50" spans="1:12" s="6" customFormat="1" ht="22.5" x14ac:dyDescent="0.25">
      <c r="A50" s="10" t="s">
        <v>133</v>
      </c>
      <c r="B50" s="10" t="s">
        <v>140</v>
      </c>
      <c r="C50" s="10" t="s">
        <v>141</v>
      </c>
      <c r="D50" s="11">
        <v>80000</v>
      </c>
      <c r="E50" s="11">
        <v>60000</v>
      </c>
      <c r="F50" s="11">
        <f>G50+H50</f>
        <v>752468</v>
      </c>
      <c r="G50" s="11">
        <v>574080</v>
      </c>
      <c r="H50" s="11">
        <v>178388</v>
      </c>
      <c r="I50" s="11">
        <v>76042</v>
      </c>
      <c r="J50" s="11">
        <v>0</v>
      </c>
      <c r="K50" s="11">
        <f>F50-I50-J50</f>
        <v>676426</v>
      </c>
    </row>
    <row r="51" spans="1:12" s="6" customFormat="1" ht="33" x14ac:dyDescent="0.25">
      <c r="A51" s="10" t="s">
        <v>241</v>
      </c>
      <c r="B51" s="10" t="s">
        <v>143</v>
      </c>
      <c r="C51" s="10" t="s">
        <v>144</v>
      </c>
      <c r="D51" s="11">
        <f>+D52+D53</f>
        <v>212000</v>
      </c>
      <c r="E51" s="11">
        <f>+E52+E53</f>
        <v>189000</v>
      </c>
      <c r="F51" s="11">
        <f>G51+H51</f>
        <v>334333</v>
      </c>
      <c r="G51" s="11">
        <f>+G52+G53</f>
        <v>115183</v>
      </c>
      <c r="H51" s="11">
        <f>+H52+H53</f>
        <v>219150</v>
      </c>
      <c r="I51" s="11">
        <f>+I52+I53</f>
        <v>92305</v>
      </c>
      <c r="J51" s="11">
        <f>+J52+J53</f>
        <v>0</v>
      </c>
      <c r="K51" s="11">
        <f>F51-I51-J51</f>
        <v>242028</v>
      </c>
    </row>
    <row r="52" spans="1:12" s="6" customFormat="1" x14ac:dyDescent="0.25">
      <c r="A52" s="10" t="s">
        <v>242</v>
      </c>
      <c r="B52" s="10" t="s">
        <v>146</v>
      </c>
      <c r="C52" s="10" t="s">
        <v>147</v>
      </c>
      <c r="D52" s="11">
        <v>212000</v>
      </c>
      <c r="E52" s="11">
        <v>189000</v>
      </c>
      <c r="F52" s="11">
        <f>G52+H52</f>
        <v>333732</v>
      </c>
      <c r="G52" s="11">
        <v>114582</v>
      </c>
      <c r="H52" s="11">
        <v>219150</v>
      </c>
      <c r="I52" s="11">
        <v>92305</v>
      </c>
      <c r="J52" s="11">
        <v>0</v>
      </c>
      <c r="K52" s="11">
        <f>F52-I52-J52</f>
        <v>241427</v>
      </c>
    </row>
    <row r="53" spans="1:12" s="6" customFormat="1" x14ac:dyDescent="0.25">
      <c r="A53" s="10" t="s">
        <v>243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601</v>
      </c>
      <c r="G53" s="11">
        <v>601</v>
      </c>
      <c r="H53" s="11">
        <v>0</v>
      </c>
      <c r="I53" s="11">
        <v>0</v>
      </c>
      <c r="J53" s="11">
        <v>0</v>
      </c>
      <c r="K53" s="11">
        <f>F53-I53-J53</f>
        <v>601</v>
      </c>
    </row>
    <row r="54" spans="1:12" s="6" customFormat="1" ht="22.5" x14ac:dyDescent="0.25">
      <c r="A54" s="10" t="s">
        <v>244</v>
      </c>
      <c r="B54" s="10" t="s">
        <v>245</v>
      </c>
      <c r="C54" s="10" t="s">
        <v>246</v>
      </c>
      <c r="D54" s="11">
        <f>+D55</f>
        <v>-1137620</v>
      </c>
      <c r="E54" s="11">
        <f>+E55</f>
        <v>-1112630</v>
      </c>
      <c r="F54" s="11">
        <f>G54+H54</f>
        <v>-1664600</v>
      </c>
      <c r="G54" s="11">
        <f>+G55</f>
        <v>0</v>
      </c>
      <c r="H54" s="11">
        <f>+H55</f>
        <v>-1664600</v>
      </c>
      <c r="I54" s="11">
        <f>+I55</f>
        <v>-1664600</v>
      </c>
      <c r="J54" s="11">
        <f>+J55</f>
        <v>0</v>
      </c>
      <c r="K54" s="11">
        <f>F54-I54-J54</f>
        <v>0</v>
      </c>
    </row>
    <row r="55" spans="1:12" s="6" customFormat="1" ht="33" x14ac:dyDescent="0.25">
      <c r="A55" s="10" t="s">
        <v>247</v>
      </c>
      <c r="B55" s="10" t="s">
        <v>152</v>
      </c>
      <c r="C55" s="10" t="s">
        <v>153</v>
      </c>
      <c r="D55" s="11">
        <v>-1137620</v>
      </c>
      <c r="E55" s="11">
        <v>-1112630</v>
      </c>
      <c r="F55" s="11">
        <f>G55+H55</f>
        <v>-1664600</v>
      </c>
      <c r="G55" s="11">
        <v>0</v>
      </c>
      <c r="H55" s="11">
        <v>-1664600</v>
      </c>
      <c r="I55" s="11">
        <v>-1664600</v>
      </c>
      <c r="J55" s="11">
        <v>0</v>
      </c>
      <c r="K55" s="11">
        <f>F55-I55-J55</f>
        <v>0</v>
      </c>
    </row>
    <row r="56" spans="1:12" s="6" customFormat="1" x14ac:dyDescent="0.25">
      <c r="A56" s="10" t="s">
        <v>248</v>
      </c>
      <c r="B56" s="10" t="s">
        <v>170</v>
      </c>
      <c r="C56" s="10" t="s">
        <v>171</v>
      </c>
      <c r="D56" s="11">
        <f>D57</f>
        <v>1349000</v>
      </c>
      <c r="E56" s="11">
        <f>E57</f>
        <v>1265000</v>
      </c>
      <c r="F56" s="11">
        <f>G56+H56</f>
        <v>1202303</v>
      </c>
      <c r="G56" s="11">
        <f>G57</f>
        <v>0</v>
      </c>
      <c r="H56" s="11">
        <f>H57</f>
        <v>1202303</v>
      </c>
      <c r="I56" s="11">
        <f>I57</f>
        <v>1202303</v>
      </c>
      <c r="J56" s="11">
        <f>J57</f>
        <v>0</v>
      </c>
      <c r="K56" s="11">
        <f>F56-I56-J56</f>
        <v>0</v>
      </c>
    </row>
    <row r="57" spans="1:12" s="6" customFormat="1" ht="22.5" x14ac:dyDescent="0.25">
      <c r="A57" s="10" t="s">
        <v>249</v>
      </c>
      <c r="B57" s="10" t="s">
        <v>173</v>
      </c>
      <c r="C57" s="10" t="s">
        <v>174</v>
      </c>
      <c r="D57" s="11">
        <f>D58+D61</f>
        <v>1349000</v>
      </c>
      <c r="E57" s="11">
        <f>E58+E61</f>
        <v>1265000</v>
      </c>
      <c r="F57" s="11">
        <f>G57+H57</f>
        <v>1202303</v>
      </c>
      <c r="G57" s="11">
        <f>G58+G61</f>
        <v>0</v>
      </c>
      <c r="H57" s="11">
        <f>H58+H61</f>
        <v>1202303</v>
      </c>
      <c r="I57" s="11">
        <f>I58+I61</f>
        <v>1202303</v>
      </c>
      <c r="J57" s="11">
        <f>J58+J61</f>
        <v>0</v>
      </c>
      <c r="K57" s="11">
        <f>F57-I57-J57</f>
        <v>0</v>
      </c>
    </row>
    <row r="58" spans="1:12" s="6" customFormat="1" ht="96" x14ac:dyDescent="0.25">
      <c r="A58" s="10" t="s">
        <v>250</v>
      </c>
      <c r="B58" s="10" t="s">
        <v>176</v>
      </c>
      <c r="C58" s="10" t="s">
        <v>177</v>
      </c>
      <c r="D58" s="11">
        <f>+D59+D60</f>
        <v>349000</v>
      </c>
      <c r="E58" s="11">
        <f>+E59+E60</f>
        <v>265000</v>
      </c>
      <c r="F58" s="11">
        <f>G58+H58</f>
        <v>202303</v>
      </c>
      <c r="G58" s="11">
        <f>+G59+G60</f>
        <v>0</v>
      </c>
      <c r="H58" s="11">
        <f>+H59+H60</f>
        <v>202303</v>
      </c>
      <c r="I58" s="11">
        <f>+I59+I60</f>
        <v>202303</v>
      </c>
      <c r="J58" s="11">
        <f>+J59+J60</f>
        <v>0</v>
      </c>
      <c r="K58" s="11">
        <f>F58-I58-J58</f>
        <v>0</v>
      </c>
    </row>
    <row r="59" spans="1:12" s="6" customFormat="1" ht="43.5" x14ac:dyDescent="0.25">
      <c r="A59" s="10" t="s">
        <v>157</v>
      </c>
      <c r="B59" s="10" t="s">
        <v>182</v>
      </c>
      <c r="C59" s="10" t="s">
        <v>183</v>
      </c>
      <c r="D59" s="11">
        <v>259000</v>
      </c>
      <c r="E59" s="11">
        <v>199000</v>
      </c>
      <c r="F59" s="11">
        <f>G59+H59</f>
        <v>145500</v>
      </c>
      <c r="G59" s="11">
        <v>0</v>
      </c>
      <c r="H59" s="11">
        <v>145500</v>
      </c>
      <c r="I59" s="11">
        <v>145500</v>
      </c>
      <c r="J59" s="11">
        <v>0</v>
      </c>
      <c r="K59" s="11">
        <f>F59-I59-J59</f>
        <v>0</v>
      </c>
    </row>
    <row r="60" spans="1:12" s="6" customFormat="1" ht="22.5" x14ac:dyDescent="0.25">
      <c r="A60" s="10" t="s">
        <v>251</v>
      </c>
      <c r="B60" s="10" t="s">
        <v>185</v>
      </c>
      <c r="C60" s="10" t="s">
        <v>186</v>
      </c>
      <c r="D60" s="11">
        <v>90000</v>
      </c>
      <c r="E60" s="11">
        <v>66000</v>
      </c>
      <c r="F60" s="11">
        <f>G60+H60</f>
        <v>56803</v>
      </c>
      <c r="G60" s="11">
        <v>0</v>
      </c>
      <c r="H60" s="11">
        <v>56803</v>
      </c>
      <c r="I60" s="11">
        <v>56803</v>
      </c>
      <c r="J60" s="11">
        <v>0</v>
      </c>
      <c r="K60" s="11">
        <f>F60-I60-J60</f>
        <v>0</v>
      </c>
    </row>
    <row r="61" spans="1:12" s="6" customFormat="1" ht="33" x14ac:dyDescent="0.25">
      <c r="A61" s="10" t="s">
        <v>252</v>
      </c>
      <c r="B61" s="10" t="s">
        <v>203</v>
      </c>
      <c r="C61" s="10" t="s">
        <v>204</v>
      </c>
      <c r="D61" s="11">
        <f>+D62</f>
        <v>1000000</v>
      </c>
      <c r="E61" s="11">
        <f>+E62</f>
        <v>1000000</v>
      </c>
      <c r="F61" s="11">
        <f>G61+H61</f>
        <v>1000000</v>
      </c>
      <c r="G61" s="11">
        <f>+G62</f>
        <v>0</v>
      </c>
      <c r="H61" s="11">
        <f>+H62</f>
        <v>1000000</v>
      </c>
      <c r="I61" s="11">
        <f>+I62</f>
        <v>1000000</v>
      </c>
      <c r="J61" s="11">
        <f>+J62</f>
        <v>0</v>
      </c>
      <c r="K61" s="11">
        <f>F61-I61-J61</f>
        <v>0</v>
      </c>
    </row>
    <row r="62" spans="1:12" s="6" customFormat="1" ht="33" x14ac:dyDescent="0.25">
      <c r="A62" s="10" t="s">
        <v>253</v>
      </c>
      <c r="B62" s="10" t="s">
        <v>206</v>
      </c>
      <c r="C62" s="10" t="s">
        <v>207</v>
      </c>
      <c r="D62" s="11">
        <v>1000000</v>
      </c>
      <c r="E62" s="11">
        <v>1000000</v>
      </c>
      <c r="F62" s="11">
        <f>G62+H62</f>
        <v>1000000</v>
      </c>
      <c r="G62" s="11">
        <v>0</v>
      </c>
      <c r="H62" s="11">
        <v>1000000</v>
      </c>
      <c r="I62" s="11">
        <v>1000000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220</v>
      </c>
      <c r="B64" s="13"/>
      <c r="C64" s="13"/>
      <c r="D64" s="13"/>
      <c r="E64" s="13" t="s">
        <v>222</v>
      </c>
      <c r="F64" s="13"/>
      <c r="G64" s="13"/>
      <c r="H64" s="13"/>
      <c r="I64" s="13" t="s">
        <v>223</v>
      </c>
      <c r="J64" s="13"/>
      <c r="K64" s="13"/>
      <c r="L64" s="13"/>
    </row>
    <row r="65" spans="1:12" x14ac:dyDescent="0.25">
      <c r="A65" s="3" t="s">
        <v>221</v>
      </c>
      <c r="B65" s="3"/>
      <c r="C65" s="3"/>
      <c r="D65" s="3"/>
      <c r="E65" s="3" t="s">
        <v>222</v>
      </c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A1BE7-0E6C-4BB4-9AE4-F693A66BCB73}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255</v>
      </c>
      <c r="C11" s="10" t="s">
        <v>21</v>
      </c>
      <c r="D11" s="11">
        <f>D12+D17+D21+D32</f>
        <v>31280820</v>
      </c>
      <c r="E11" s="11">
        <f>E12+E17+E21+E32</f>
        <v>31255830</v>
      </c>
      <c r="F11" s="11">
        <f>G11+H11</f>
        <v>13145642</v>
      </c>
      <c r="G11" s="11">
        <f>G12+G17+G21+G32</f>
        <v>0</v>
      </c>
      <c r="H11" s="11">
        <f>H12+H17+H21+H32</f>
        <v>13145642</v>
      </c>
      <c r="I11" s="11">
        <f>I12+I17+I21+I32</f>
        <v>13145642</v>
      </c>
      <c r="J11" s="11">
        <f>J12+J17+J21+J32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1137620</v>
      </c>
      <c r="E12" s="11">
        <f>+E13</f>
        <v>1112630</v>
      </c>
      <c r="F12" s="11">
        <f>G12+H12</f>
        <v>1664600</v>
      </c>
      <c r="G12" s="11">
        <f>+G13</f>
        <v>0</v>
      </c>
      <c r="H12" s="11">
        <f>+H13</f>
        <v>1664600</v>
      </c>
      <c r="I12" s="11">
        <f>+I13</f>
        <v>1664600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256</v>
      </c>
      <c r="B13" s="10" t="s">
        <v>116</v>
      </c>
      <c r="C13" s="10" t="s">
        <v>117</v>
      </c>
      <c r="D13" s="11">
        <f>+D14</f>
        <v>1137620</v>
      </c>
      <c r="E13" s="11">
        <f>+E14</f>
        <v>1112630</v>
      </c>
      <c r="F13" s="11">
        <f>G13+H13</f>
        <v>1664600</v>
      </c>
      <c r="G13" s="11">
        <f>+G14</f>
        <v>0</v>
      </c>
      <c r="H13" s="11">
        <f>+H14</f>
        <v>1664600</v>
      </c>
      <c r="I13" s="11">
        <f>+I14</f>
        <v>1664600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226</v>
      </c>
      <c r="B14" s="10" t="s">
        <v>131</v>
      </c>
      <c r="C14" s="10" t="s">
        <v>132</v>
      </c>
      <c r="D14" s="11">
        <f>+D15</f>
        <v>1137620</v>
      </c>
      <c r="E14" s="11">
        <f>+E15</f>
        <v>1112630</v>
      </c>
      <c r="F14" s="11">
        <f>G14+H14</f>
        <v>1664600</v>
      </c>
      <c r="G14" s="11">
        <f>+G15</f>
        <v>0</v>
      </c>
      <c r="H14" s="11">
        <f>+H15</f>
        <v>1664600</v>
      </c>
      <c r="I14" s="11">
        <f>+I15</f>
        <v>1664600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257</v>
      </c>
      <c r="B15" s="10" t="s">
        <v>245</v>
      </c>
      <c r="C15" s="10" t="s">
        <v>246</v>
      </c>
      <c r="D15" s="11">
        <f>+D16</f>
        <v>1137620</v>
      </c>
      <c r="E15" s="11">
        <f>+E16</f>
        <v>1112630</v>
      </c>
      <c r="F15" s="11">
        <f>G15+H15</f>
        <v>1664600</v>
      </c>
      <c r="G15" s="11">
        <f>+G16</f>
        <v>0</v>
      </c>
      <c r="H15" s="11">
        <f>+H16</f>
        <v>1664600</v>
      </c>
      <c r="I15" s="11">
        <f>+I16</f>
        <v>1664600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258</v>
      </c>
      <c r="B16" s="10" t="s">
        <v>155</v>
      </c>
      <c r="C16" s="10" t="s">
        <v>156</v>
      </c>
      <c r="D16" s="11">
        <v>1137620</v>
      </c>
      <c r="E16" s="11">
        <v>1112630</v>
      </c>
      <c r="F16" s="11">
        <f>G16+H16</f>
        <v>1664600</v>
      </c>
      <c r="G16" s="11">
        <v>0</v>
      </c>
      <c r="H16" s="11">
        <v>1664600</v>
      </c>
      <c r="I16" s="11">
        <v>1664600</v>
      </c>
      <c r="J16" s="11">
        <v>0</v>
      </c>
      <c r="K16" s="11">
        <f>F16-I16-J16</f>
        <v>0</v>
      </c>
    </row>
    <row r="17" spans="1:11" s="6" customFormat="1" ht="22.5" x14ac:dyDescent="0.25">
      <c r="A17" s="10" t="s">
        <v>70</v>
      </c>
      <c r="B17" s="10" t="s">
        <v>158</v>
      </c>
      <c r="C17" s="10" t="s">
        <v>159</v>
      </c>
      <c r="D17" s="11">
        <f>D18</f>
        <v>435000</v>
      </c>
      <c r="E17" s="11">
        <f>E18</f>
        <v>435000</v>
      </c>
      <c r="F17" s="11">
        <f>G17+H17</f>
        <v>246888</v>
      </c>
      <c r="G17" s="11">
        <f>G18</f>
        <v>0</v>
      </c>
      <c r="H17" s="11">
        <f>H18</f>
        <v>246888</v>
      </c>
      <c r="I17" s="11">
        <f>I18</f>
        <v>246888</v>
      </c>
      <c r="J17" s="11">
        <f>J18</f>
        <v>0</v>
      </c>
      <c r="K17" s="11">
        <f>F17-I17-J17</f>
        <v>0</v>
      </c>
    </row>
    <row r="18" spans="1:11" s="6" customFormat="1" ht="43.5" x14ac:dyDescent="0.25">
      <c r="A18" s="10" t="s">
        <v>73</v>
      </c>
      <c r="B18" s="10" t="s">
        <v>161</v>
      </c>
      <c r="C18" s="10" t="s">
        <v>162</v>
      </c>
      <c r="D18" s="11">
        <f>+D19+D20</f>
        <v>435000</v>
      </c>
      <c r="E18" s="11">
        <f>+E19+E20</f>
        <v>435000</v>
      </c>
      <c r="F18" s="11">
        <f>G18+H18</f>
        <v>246888</v>
      </c>
      <c r="G18" s="11">
        <f>+G19+G20</f>
        <v>0</v>
      </c>
      <c r="H18" s="11">
        <f>+H19+H20</f>
        <v>246888</v>
      </c>
      <c r="I18" s="11">
        <f>+I19+I20</f>
        <v>246888</v>
      </c>
      <c r="J18" s="11">
        <f>+J19+J20</f>
        <v>0</v>
      </c>
      <c r="K18" s="11">
        <f>F18-I18-J18</f>
        <v>0</v>
      </c>
    </row>
    <row r="19" spans="1:11" s="6" customFormat="1" ht="33" x14ac:dyDescent="0.25">
      <c r="A19" s="10" t="s">
        <v>79</v>
      </c>
      <c r="B19" s="10" t="s">
        <v>164</v>
      </c>
      <c r="C19" s="10" t="s">
        <v>165</v>
      </c>
      <c r="D19" s="11">
        <v>435000</v>
      </c>
      <c r="E19" s="11">
        <v>435000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229</v>
      </c>
      <c r="B20" s="10" t="s">
        <v>167</v>
      </c>
      <c r="C20" s="10" t="s">
        <v>168</v>
      </c>
      <c r="D20" s="11">
        <v>0</v>
      </c>
      <c r="E20" s="11">
        <v>0</v>
      </c>
      <c r="F20" s="11">
        <f>G20+H20</f>
        <v>246888</v>
      </c>
      <c r="G20" s="11">
        <v>0</v>
      </c>
      <c r="H20" s="11">
        <v>246888</v>
      </c>
      <c r="I20" s="11">
        <v>246888</v>
      </c>
      <c r="J20" s="11">
        <v>0</v>
      </c>
      <c r="K20" s="11">
        <f>F20-I20-J20</f>
        <v>0</v>
      </c>
    </row>
    <row r="21" spans="1:11" s="6" customFormat="1" x14ac:dyDescent="0.25">
      <c r="A21" s="10" t="s">
        <v>91</v>
      </c>
      <c r="B21" s="10" t="s">
        <v>170</v>
      </c>
      <c r="C21" s="10" t="s">
        <v>171</v>
      </c>
      <c r="D21" s="11">
        <f>D22</f>
        <v>29553700</v>
      </c>
      <c r="E21" s="11">
        <f>E22</f>
        <v>29553700</v>
      </c>
      <c r="F21" s="11">
        <f>G21+H21</f>
        <v>10831117</v>
      </c>
      <c r="G21" s="11">
        <f>G22</f>
        <v>0</v>
      </c>
      <c r="H21" s="11">
        <f>H22</f>
        <v>10831117</v>
      </c>
      <c r="I21" s="11">
        <f>I22</f>
        <v>10831117</v>
      </c>
      <c r="J21" s="11">
        <f>J22</f>
        <v>0</v>
      </c>
      <c r="K21" s="11">
        <f>F21-I21-J21</f>
        <v>0</v>
      </c>
    </row>
    <row r="22" spans="1:11" s="6" customFormat="1" ht="22.5" x14ac:dyDescent="0.25">
      <c r="A22" s="10" t="s">
        <v>231</v>
      </c>
      <c r="B22" s="10" t="s">
        <v>173</v>
      </c>
      <c r="C22" s="10" t="s">
        <v>174</v>
      </c>
      <c r="D22" s="11">
        <f>D23+D30</f>
        <v>29553700</v>
      </c>
      <c r="E22" s="11">
        <f>E23+E30</f>
        <v>29553700</v>
      </c>
      <c r="F22" s="11">
        <f>G22+H22</f>
        <v>10831117</v>
      </c>
      <c r="G22" s="11">
        <f>G23+G30</f>
        <v>0</v>
      </c>
      <c r="H22" s="11">
        <f>H23+H30</f>
        <v>10831117</v>
      </c>
      <c r="I22" s="11">
        <f>I23+I30</f>
        <v>10831117</v>
      </c>
      <c r="J22" s="11">
        <f>J23+J30</f>
        <v>0</v>
      </c>
      <c r="K22" s="11">
        <f>F22-I22-J22</f>
        <v>0</v>
      </c>
    </row>
    <row r="23" spans="1:11" s="6" customFormat="1" ht="96" x14ac:dyDescent="0.25">
      <c r="A23" s="10" t="s">
        <v>94</v>
      </c>
      <c r="B23" s="10" t="s">
        <v>176</v>
      </c>
      <c r="C23" s="10" t="s">
        <v>177</v>
      </c>
      <c r="D23" s="11">
        <f>+D24+D25+D26+D27</f>
        <v>29553700</v>
      </c>
      <c r="E23" s="11">
        <f>+E24+E25+E26+E27</f>
        <v>29553700</v>
      </c>
      <c r="F23" s="11">
        <f>G23+H23</f>
        <v>10699210</v>
      </c>
      <c r="G23" s="11">
        <f>+G24+G25+G26+G27</f>
        <v>0</v>
      </c>
      <c r="H23" s="11">
        <f>+H24+H25+H26+H27</f>
        <v>10699210</v>
      </c>
      <c r="I23" s="11">
        <f>+I24+I25+I26+I27</f>
        <v>10699210</v>
      </c>
      <c r="J23" s="11">
        <f>+J24+J25+J26+J27</f>
        <v>0</v>
      </c>
      <c r="K23" s="11">
        <f>F23-I23-J23</f>
        <v>0</v>
      </c>
    </row>
    <row r="24" spans="1:11" s="6" customFormat="1" ht="33" x14ac:dyDescent="0.25">
      <c r="A24" s="10" t="s">
        <v>259</v>
      </c>
      <c r="B24" s="10" t="s">
        <v>179</v>
      </c>
      <c r="C24" s="10" t="s">
        <v>180</v>
      </c>
      <c r="D24" s="11">
        <v>171000</v>
      </c>
      <c r="E24" s="11">
        <v>171000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260</v>
      </c>
      <c r="B25" s="10" t="s">
        <v>188</v>
      </c>
      <c r="C25" s="10" t="s">
        <v>189</v>
      </c>
      <c r="D25" s="11">
        <v>4983400</v>
      </c>
      <c r="E25" s="11">
        <v>4983400</v>
      </c>
      <c r="F25" s="11">
        <f>G25+H25</f>
        <v>4276660</v>
      </c>
      <c r="G25" s="11">
        <v>0</v>
      </c>
      <c r="H25" s="11">
        <v>4276660</v>
      </c>
      <c r="I25" s="11">
        <v>4276660</v>
      </c>
      <c r="J25" s="11">
        <v>0</v>
      </c>
      <c r="K25" s="11">
        <f>F25-I25-J25</f>
        <v>0</v>
      </c>
    </row>
    <row r="26" spans="1:11" s="6" customFormat="1" ht="33" x14ac:dyDescent="0.25">
      <c r="A26" s="10" t="s">
        <v>139</v>
      </c>
      <c r="B26" s="10" t="s">
        <v>191</v>
      </c>
      <c r="C26" s="10" t="s">
        <v>192</v>
      </c>
      <c r="D26" s="11">
        <v>22496300</v>
      </c>
      <c r="E26" s="11">
        <v>22496300</v>
      </c>
      <c r="F26" s="11">
        <f>G26+H26</f>
        <v>6422550</v>
      </c>
      <c r="G26" s="11">
        <v>0</v>
      </c>
      <c r="H26" s="11">
        <v>6422550</v>
      </c>
      <c r="I26" s="11">
        <v>6422550</v>
      </c>
      <c r="J26" s="11">
        <v>0</v>
      </c>
      <c r="K26" s="11">
        <f>F26-I26-J26</f>
        <v>0</v>
      </c>
    </row>
    <row r="27" spans="1:11" s="6" customFormat="1" ht="33" x14ac:dyDescent="0.25">
      <c r="A27" s="10" t="s">
        <v>261</v>
      </c>
      <c r="B27" s="10" t="s">
        <v>194</v>
      </c>
      <c r="C27" s="10" t="s">
        <v>195</v>
      </c>
      <c r="D27" s="11">
        <f>D28+D29</f>
        <v>1903000</v>
      </c>
      <c r="E27" s="11">
        <f>E28+E29</f>
        <v>1903000</v>
      </c>
      <c r="F27" s="11">
        <f>G27+H27</f>
        <v>0</v>
      </c>
      <c r="G27" s="11">
        <f>G28+G29</f>
        <v>0</v>
      </c>
      <c r="H27" s="11">
        <f>H28+H29</f>
        <v>0</v>
      </c>
      <c r="I27" s="11">
        <f>I28+I29</f>
        <v>0</v>
      </c>
      <c r="J27" s="11">
        <f>J28+J29</f>
        <v>0</v>
      </c>
      <c r="K27" s="11">
        <f>F27-I27-J27</f>
        <v>0</v>
      </c>
    </row>
    <row r="28" spans="1:11" s="6" customFormat="1" x14ac:dyDescent="0.25">
      <c r="A28" s="10" t="s">
        <v>262</v>
      </c>
      <c r="B28" s="10" t="s">
        <v>197</v>
      </c>
      <c r="C28" s="10" t="s">
        <v>198</v>
      </c>
      <c r="D28" s="11">
        <v>1599000</v>
      </c>
      <c r="E28" s="11">
        <v>1599000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x14ac:dyDescent="0.25">
      <c r="A29" s="10" t="s">
        <v>263</v>
      </c>
      <c r="B29" s="10" t="s">
        <v>200</v>
      </c>
      <c r="C29" s="10" t="s">
        <v>201</v>
      </c>
      <c r="D29" s="11">
        <v>304000</v>
      </c>
      <c r="E29" s="11">
        <v>304000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264</v>
      </c>
      <c r="B30" s="10" t="s">
        <v>203</v>
      </c>
      <c r="C30" s="10" t="s">
        <v>204</v>
      </c>
      <c r="D30" s="11">
        <f>+D31</f>
        <v>0</v>
      </c>
      <c r="E30" s="11">
        <f>+E31</f>
        <v>0</v>
      </c>
      <c r="F30" s="11">
        <f>G30+H30</f>
        <v>131907</v>
      </c>
      <c r="G30" s="11">
        <f>+G31</f>
        <v>0</v>
      </c>
      <c r="H30" s="11">
        <f>+H31</f>
        <v>131907</v>
      </c>
      <c r="I30" s="11">
        <f>+I31</f>
        <v>131907</v>
      </c>
      <c r="J30" s="11">
        <f>+J31</f>
        <v>0</v>
      </c>
      <c r="K30" s="11">
        <f>F30-I30-J30</f>
        <v>0</v>
      </c>
    </row>
    <row r="31" spans="1:11" s="6" customFormat="1" ht="22.5" x14ac:dyDescent="0.25">
      <c r="A31" s="10" t="s">
        <v>154</v>
      </c>
      <c r="B31" s="10" t="s">
        <v>209</v>
      </c>
      <c r="C31" s="10" t="s">
        <v>210</v>
      </c>
      <c r="D31" s="11">
        <v>0</v>
      </c>
      <c r="E31" s="11">
        <v>0</v>
      </c>
      <c r="F31" s="11">
        <f>G31+H31</f>
        <v>131907</v>
      </c>
      <c r="G31" s="11">
        <v>0</v>
      </c>
      <c r="H31" s="11">
        <v>131907</v>
      </c>
      <c r="I31" s="11">
        <v>131907</v>
      </c>
      <c r="J31" s="11">
        <v>0</v>
      </c>
      <c r="K31" s="11">
        <f>F31-I31-J31</f>
        <v>0</v>
      </c>
    </row>
    <row r="32" spans="1:11" s="6" customFormat="1" ht="33" x14ac:dyDescent="0.25">
      <c r="A32" s="10" t="s">
        <v>199</v>
      </c>
      <c r="B32" s="10" t="s">
        <v>212</v>
      </c>
      <c r="C32" s="10" t="s">
        <v>213</v>
      </c>
      <c r="D32" s="11">
        <f>+D33</f>
        <v>154500</v>
      </c>
      <c r="E32" s="11">
        <f>+E33</f>
        <v>154500</v>
      </c>
      <c r="F32" s="11">
        <f>G32+H32</f>
        <v>403037</v>
      </c>
      <c r="G32" s="11">
        <f>+G33</f>
        <v>0</v>
      </c>
      <c r="H32" s="11">
        <f>+H33</f>
        <v>403037</v>
      </c>
      <c r="I32" s="11">
        <f>+I33</f>
        <v>403037</v>
      </c>
      <c r="J32" s="11">
        <f>+J33</f>
        <v>0</v>
      </c>
      <c r="K32" s="11">
        <f>F32-I32-J32</f>
        <v>0</v>
      </c>
    </row>
    <row r="33" spans="1:12" s="6" customFormat="1" ht="33" x14ac:dyDescent="0.25">
      <c r="A33" s="10" t="s">
        <v>265</v>
      </c>
      <c r="B33" s="10" t="s">
        <v>215</v>
      </c>
      <c r="C33" s="10" t="s">
        <v>216</v>
      </c>
      <c r="D33" s="11">
        <f>D34</f>
        <v>154500</v>
      </c>
      <c r="E33" s="11">
        <f>E34</f>
        <v>154500</v>
      </c>
      <c r="F33" s="11">
        <f>G33+H33</f>
        <v>403037</v>
      </c>
      <c r="G33" s="11">
        <f>G34</f>
        <v>0</v>
      </c>
      <c r="H33" s="11">
        <f>H34</f>
        <v>403037</v>
      </c>
      <c r="I33" s="11">
        <f>I34</f>
        <v>403037</v>
      </c>
      <c r="J33" s="11">
        <f>J34</f>
        <v>0</v>
      </c>
      <c r="K33" s="11">
        <f>F33-I33-J33</f>
        <v>0</v>
      </c>
    </row>
    <row r="34" spans="1:12" s="6" customFormat="1" ht="22.5" x14ac:dyDescent="0.25">
      <c r="A34" s="10" t="s">
        <v>266</v>
      </c>
      <c r="B34" s="10" t="s">
        <v>218</v>
      </c>
      <c r="C34" s="10" t="s">
        <v>219</v>
      </c>
      <c r="D34" s="11">
        <v>154500</v>
      </c>
      <c r="E34" s="11">
        <v>154500</v>
      </c>
      <c r="F34" s="11">
        <f>G34+H34</f>
        <v>403037</v>
      </c>
      <c r="G34" s="11">
        <v>0</v>
      </c>
      <c r="H34" s="11">
        <v>403037</v>
      </c>
      <c r="I34" s="11">
        <v>403037</v>
      </c>
      <c r="J34" s="11">
        <v>0</v>
      </c>
      <c r="K34" s="11">
        <f>F34-I34-J34</f>
        <v>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</row>
    <row r="36" spans="1:12" x14ac:dyDescent="0.25">
      <c r="A36" s="13" t="s">
        <v>220</v>
      </c>
      <c r="B36" s="13"/>
      <c r="C36" s="13"/>
      <c r="D36" s="13"/>
      <c r="E36" s="13" t="s">
        <v>222</v>
      </c>
      <c r="F36" s="13"/>
      <c r="G36" s="13"/>
      <c r="H36" s="13"/>
      <c r="I36" s="13" t="s">
        <v>223</v>
      </c>
      <c r="J36" s="13"/>
      <c r="K36" s="13"/>
      <c r="L36" s="13"/>
    </row>
    <row r="37" spans="1:12" x14ac:dyDescent="0.25">
      <c r="A37" s="3" t="s">
        <v>221</v>
      </c>
      <c r="B37" s="3"/>
      <c r="C37" s="3"/>
      <c r="D37" s="3"/>
      <c r="E37" s="3" t="s">
        <v>222</v>
      </c>
      <c r="F37" s="3"/>
      <c r="G37" s="3"/>
      <c r="H37" s="3"/>
      <c r="I37" s="3"/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2">
    <mergeCell ref="A36:D36"/>
    <mergeCell ref="A37:D37"/>
    <mergeCell ref="E36:H36"/>
    <mergeCell ref="E37:H37"/>
    <mergeCell ref="I36:L36"/>
    <mergeCell ref="I37:L3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2025-07-17T10:31:19Z</dcterms:created>
  <dcterms:modified xsi:type="dcterms:W3CDTF">2025-07-17T10:31:31Z</dcterms:modified>
</cp:coreProperties>
</file>